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Objects="placeholders"/>
  <bookViews>
    <workbookView xWindow="-120" yWindow="-120" windowWidth="21840" windowHeight="13740" firstSheet="2" activeTab="2"/>
  </bookViews>
  <sheets>
    <sheet name="ใบสำคัญจ่าย" sheetId="1" state="hidden" r:id="rId1"/>
    <sheet name="Sheet1" sheetId="3" state="hidden" r:id="rId2"/>
    <sheet name="เช็คKTB" sheetId="4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8" i="4"/>
  <c r="L77"/>
  <c r="L76"/>
  <c r="L75"/>
  <c r="L74" l="1"/>
  <c r="L73"/>
  <c r="L72"/>
  <c r="N55" l="1"/>
  <c r="N54"/>
  <c r="N53"/>
  <c r="L40" l="1"/>
  <c r="M40" s="1"/>
  <c r="N40" s="1"/>
  <c r="L39"/>
  <c r="M39" s="1"/>
  <c r="N39" s="1"/>
  <c r="L38"/>
  <c r="M38" s="1"/>
  <c r="N38" s="1"/>
  <c r="L37"/>
  <c r="M37" s="1"/>
  <c r="N37" s="1"/>
  <c r="L36"/>
  <c r="M36" s="1"/>
  <c r="N36" s="1"/>
  <c r="L35"/>
  <c r="M35" s="1"/>
  <c r="N35" s="1"/>
  <c r="L34"/>
  <c r="M34" s="1"/>
  <c r="N34" s="1"/>
  <c r="L33"/>
  <c r="M33" s="1"/>
  <c r="L32"/>
  <c r="M32" s="1"/>
  <c r="B32"/>
  <c r="L31"/>
  <c r="M31" s="1"/>
  <c r="B31"/>
  <c r="L30"/>
  <c r="M30" s="1"/>
  <c r="B30"/>
  <c r="L29"/>
  <c r="M29" s="1"/>
  <c r="B29"/>
  <c r="L28"/>
  <c r="M28" s="1"/>
  <c r="B28"/>
  <c r="N33" l="1"/>
  <c r="L27"/>
  <c r="M27" s="1"/>
  <c r="L26"/>
  <c r="M26" s="1"/>
  <c r="L25"/>
  <c r="M25" s="1"/>
  <c r="L24"/>
  <c r="M24" s="1"/>
  <c r="L23"/>
  <c r="M23" s="1"/>
  <c r="L22"/>
  <c r="M22" s="1"/>
  <c r="N27" l="1"/>
  <c r="L21" l="1"/>
  <c r="M21" s="1"/>
  <c r="L20"/>
  <c r="M20" s="1"/>
  <c r="L19"/>
  <c r="M19" s="1"/>
  <c r="N21" l="1"/>
  <c r="L18" l="1"/>
  <c r="M18" s="1"/>
  <c r="L17"/>
  <c r="M17" s="1"/>
  <c r="L16"/>
  <c r="M16" s="1"/>
  <c r="N18" l="1"/>
  <c r="L15"/>
  <c r="M15" s="1"/>
  <c r="L14"/>
  <c r="M14" s="1"/>
  <c r="N15" l="1"/>
  <c r="L13"/>
  <c r="M13" s="1"/>
  <c r="L12"/>
  <c r="M12" s="1"/>
  <c r="N13" s="1"/>
  <c r="L11" l="1"/>
  <c r="M11" s="1"/>
  <c r="L10"/>
  <c r="M10" s="1"/>
  <c r="L9"/>
  <c r="M9" s="1"/>
  <c r="L8"/>
  <c r="M8" s="1"/>
  <c r="N11" l="1"/>
  <c r="L7" l="1"/>
  <c r="M7" s="1"/>
  <c r="L6"/>
  <c r="M6" s="1"/>
  <c r="L5"/>
  <c r="M5" s="1"/>
  <c r="L4"/>
  <c r="M4" s="1"/>
  <c r="L3"/>
  <c r="M3" s="1"/>
  <c r="N7" l="1"/>
  <c r="F25" i="1" l="1"/>
  <c r="E25"/>
  <c r="A25" s="1"/>
</calcChain>
</file>

<file path=xl/sharedStrings.xml><?xml version="1.0" encoding="utf-8"?>
<sst xmlns="http://schemas.openxmlformats.org/spreadsheetml/2006/main" count="633" uniqueCount="197">
  <si>
    <t>มหาวิทยาลัยแม่โจ้</t>
  </si>
  <si>
    <t>ใบสำคัญจ่าย</t>
  </si>
  <si>
    <t>เลขที่เอกสารอ้างอิง</t>
  </si>
  <si>
    <t>ชื่อบัญชี</t>
  </si>
  <si>
    <t>รหัสบัญชี</t>
  </si>
  <si>
    <t>เดบิต</t>
  </si>
  <si>
    <t>เครดิต</t>
  </si>
  <si>
    <t>เลขที่บัญชี</t>
  </si>
  <si>
    <t>ธนาคาร</t>
  </si>
  <si>
    <t>สาขา</t>
  </si>
  <si>
    <t xml:space="preserve">เลขที่เช็ค </t>
  </si>
  <si>
    <t>ลงวันที่</t>
  </si>
  <si>
    <t>จำนวนเงิน</t>
  </si>
  <si>
    <t>.................................</t>
  </si>
  <si>
    <t>ผู้จัดทำ</t>
  </si>
  <si>
    <t>ผู้ตรวจสอบ</t>
  </si>
  <si>
    <t>ผู้อำนวยการกองคลัง</t>
  </si>
  <si>
    <t>ผู้อนุมัติ</t>
  </si>
  <si>
    <t>ผู้รับเงิน</t>
  </si>
  <si>
    <t>ผู้จ่ายเงิน</t>
  </si>
  <si>
    <t>AP…</t>
  </si>
  <si>
    <t xml:space="preserve">     ภาษีหัก ณ ที่จ่ายรอนำส่ง</t>
  </si>
  <si>
    <t xml:space="preserve">     เงินฝากธนาคารกรุงไทย ...........................</t>
  </si>
  <si>
    <t>วันที่จัดทำ</t>
  </si>
  <si>
    <t>เลขที่เช็ค</t>
  </si>
  <si>
    <t>หน่วยงาน</t>
  </si>
  <si>
    <t>เลขที่คลังรับ</t>
  </si>
  <si>
    <t>เลขที่เอกสาร/ใบส่งของ</t>
  </si>
  <si>
    <t>รายจ่าย</t>
  </si>
  <si>
    <t>ภาษี</t>
  </si>
  <si>
    <t>ค่าปรับ</t>
  </si>
  <si>
    <t>รับสุทธิ</t>
  </si>
  <si>
    <t>ธ.กรุงไทย</t>
  </si>
  <si>
    <t>......................</t>
  </si>
  <si>
    <t>ผู้รับ ...................................................................................................</t>
  </si>
  <si>
    <t>(...................................)</t>
  </si>
  <si>
    <t>นักวิชาการเงินและบัญชี</t>
  </si>
  <si>
    <t>(นางสาวสวิตตา  สิงห์คำ)</t>
  </si>
  <si>
    <t>หัวหน้างานเงินรายได้</t>
  </si>
  <si>
    <t>(นางสาวนีร  เรียนกุนา)</t>
  </si>
  <si>
    <t>ผู้ช่วยศาสตราจารย์ ดร. กชพร  ศิริโภคากิจ</t>
  </si>
  <si>
    <t>รองอธิการบดี ปฏิบัติการแทนอธิการบดีมหาวิทยาลัยแม่โจ้</t>
  </si>
  <si>
    <t>เลขที่อ้างอิง</t>
  </si>
  <si>
    <t>มหาวิทาลัยแม่โจ้</t>
  </si>
  <si>
    <t>ประจำเดือน ............................</t>
  </si>
  <si>
    <t>ลำดับ</t>
  </si>
  <si>
    <t>ทะเบียนคุมเช็ค</t>
  </si>
  <si>
    <t>เลขที่เช็ค / โอน</t>
  </si>
  <si>
    <t>สั่งจ่าย</t>
  </si>
  <si>
    <t>รายละเอียด</t>
  </si>
  <si>
    <t>ผู้รับเช็ค</t>
  </si>
  <si>
    <t>วันที่รับเช็ค</t>
  </si>
  <si>
    <t>ตรวจสอบถูกต้อง</t>
  </si>
  <si>
    <t>......................................</t>
  </si>
  <si>
    <t>.....................................</t>
  </si>
  <si>
    <t>หมายเหตุ</t>
  </si>
  <si>
    <t>เอกสารตั้งเบิก</t>
  </si>
  <si>
    <t>สุพรรษา</t>
  </si>
  <si>
    <t>KTB 329-9</t>
  </si>
  <si>
    <t>ส่วนกลางมหาวิทยาลัย</t>
  </si>
  <si>
    <t>C163000478</t>
  </si>
  <si>
    <t>220101011 เงินรับฝากรอเบิกคืนนักศึกษา</t>
  </si>
  <si>
    <t>ศิรภัสสร อุ่นปวง</t>
  </si>
  <si>
    <t>รุ่งนภา อินทร์นาง</t>
  </si>
  <si>
    <t>ชนากานต์ ทองเหลือง</t>
  </si>
  <si>
    <t>ชุติมา ธนพัฒน์ศิริ</t>
  </si>
  <si>
    <t>ภัทรนันท์ แป้งทา</t>
  </si>
  <si>
    <t>คืนเงินประกันของเสียหายหอพัก ปี 61</t>
  </si>
  <si>
    <t>C163000664</t>
  </si>
  <si>
    <t>สุภัสสรา บัวลม</t>
  </si>
  <si>
    <t>มะลิสา กิติตาล</t>
  </si>
  <si>
    <t>จิราวรรณ แก่นไธสง</t>
  </si>
  <si>
    <t>มณีวรรณ ป๋าพนัสสัก</t>
  </si>
  <si>
    <t>C163000685</t>
  </si>
  <si>
    <t>นายปกรณ์ชัย จักรแก้ว</t>
  </si>
  <si>
    <t>นางสาวสุกัลญา ฮาดดา</t>
  </si>
  <si>
    <t>C163000701</t>
  </si>
  <si>
    <t>เนติพงศ์ ปัญญาวงศ์</t>
  </si>
  <si>
    <t>วรวิทย์ โพธิ์ศรี</t>
  </si>
  <si>
    <t>C163000791</t>
  </si>
  <si>
    <t>ธนบล จุลนิมิตร</t>
  </si>
  <si>
    <t>พันธุ์ธัช คมกฤส</t>
  </si>
  <si>
    <t>วีรพล พงศ์พชร</t>
  </si>
  <si>
    <t>C163000859</t>
  </si>
  <si>
    <t>จิรประภา โตยะวนิช</t>
  </si>
  <si>
    <t>วันวิสา อำต๋า</t>
  </si>
  <si>
    <t>เมธาวี กามานคร</t>
  </si>
  <si>
    <t>C163001000</t>
  </si>
  <si>
    <t>มัตสยา อุระแสง</t>
  </si>
  <si>
    <t>ศรัณยา พึ่งสุข</t>
  </si>
  <si>
    <t>สิริรัตน์ ภิระบรรณ์</t>
  </si>
  <si>
    <t>หนึ่งฤทัย สีทอง</t>
  </si>
  <si>
    <t>ณัฐกานต์ รักเมือง</t>
  </si>
  <si>
    <t>ญานิกา สุขโต</t>
  </si>
  <si>
    <t>C163001038</t>
  </si>
  <si>
    <t>C163001042</t>
  </si>
  <si>
    <t>นาย ชนาธิป ณัฏฐากร</t>
  </si>
  <si>
    <t>นาย ชาณิศ โพนสาลี</t>
  </si>
  <si>
    <t>นายภูริวัจน์ วรรณโฆษิตพงศ์</t>
  </si>
  <si>
    <t>นาย จักร์รัญ ปาระมี</t>
  </si>
  <si>
    <t>น.ส. วิชยา บุญเจริญตั้งสกุล</t>
  </si>
  <si>
    <t>น.ส. รินฝัน ละอองทอง</t>
  </si>
  <si>
    <t>C163000800</t>
  </si>
  <si>
    <t>กาญจนา</t>
  </si>
  <si>
    <t>นายปาณัท อุตสาหะ</t>
  </si>
  <si>
    <t>นายธเนศพล คำซาว</t>
  </si>
  <si>
    <t>นายธีรพัฒน์ จ๊ะมั่ง</t>
  </si>
  <si>
    <t>นายจิรัฐโชติ อินทะราชา</t>
  </si>
  <si>
    <t>นายภัทรพงศ์ หลอดเข็ม</t>
  </si>
  <si>
    <t xml:space="preserve">นายนิพพิชฌน์ ขัดศรี </t>
  </si>
  <si>
    <t>นายศุภกร วงษา</t>
  </si>
  <si>
    <t>C163000851</t>
  </si>
  <si>
    <t>วิลาสินี</t>
  </si>
  <si>
    <t>10169888</t>
  </si>
  <si>
    <t>นาย รัฐวิทย์ หวังธรรมคุ้ม</t>
  </si>
  <si>
    <t>10169891</t>
  </si>
  <si>
    <t>นาย วิชชุกร ลลิตพิสิฐ</t>
  </si>
  <si>
    <t>10169892</t>
  </si>
  <si>
    <t>นาย ศตวรรษ เสาศิริ</t>
  </si>
  <si>
    <t>10169893</t>
  </si>
  <si>
    <t>นาย จิรพงศ์ อามาตย์มนตรี</t>
  </si>
  <si>
    <t>10169894</t>
  </si>
  <si>
    <t>น.ส. ณัฐชลาลัย วิทยาอุดมพันธ์</t>
  </si>
  <si>
    <t>10169895</t>
  </si>
  <si>
    <t>น.ส. ณัฐวิภา มานะยิ่ง</t>
  </si>
  <si>
    <t>10169896</t>
  </si>
  <si>
    <t>น.ส. ภูริชญา สุวรรณศรี</t>
  </si>
  <si>
    <t>10169897</t>
  </si>
  <si>
    <t>น.ส. สุพิชชา ทนันชัย</t>
  </si>
  <si>
    <t>10169898</t>
  </si>
  <si>
    <t>น.ส. ไอย์ลดา พรหมพนัส</t>
  </si>
  <si>
    <t>10169899</t>
  </si>
  <si>
    <t>นางสาวภัครจีรา ยอดป้องเทศ</t>
  </si>
  <si>
    <t>10169900</t>
  </si>
  <si>
    <t>น.ส. ภัทรวดี กรวยในเมือง</t>
  </si>
  <si>
    <t>10169901</t>
  </si>
  <si>
    <t>นาย ธนกร โป่อ้ายเลา</t>
  </si>
  <si>
    <t>C163000942</t>
  </si>
  <si>
    <t>10169902</t>
  </si>
  <si>
    <t>น.ส. จิรัญธิญา เฉลิมกุล</t>
  </si>
  <si>
    <t>10169903</t>
  </si>
  <si>
    <t>น.ส. สุประวีณ์ หงษ์เพชรวารี</t>
  </si>
  <si>
    <t>10169904</t>
  </si>
  <si>
    <t>น.ส. ชวนวรรณ เดชดี</t>
  </si>
  <si>
    <t>C163000984</t>
  </si>
  <si>
    <t>10169905</t>
  </si>
  <si>
    <t>นาย ภูพิงค์ แสนใจเป็ง</t>
  </si>
  <si>
    <t>10169906</t>
  </si>
  <si>
    <t>น.ส. เพชรน้ำผึ้ง ด่านปาน</t>
  </si>
  <si>
    <t>10169907</t>
  </si>
  <si>
    <t>น.ส. สุชัญญา บุญธรรม</t>
  </si>
  <si>
    <t>10169908</t>
  </si>
  <si>
    <t>น.ส. สัภยา แซ่ห้อง</t>
  </si>
  <si>
    <t>10169909</t>
  </si>
  <si>
    <t>น.ส. รัตน์สุดา อุ่นเรือน</t>
  </si>
  <si>
    <t>10169910</t>
  </si>
  <si>
    <t>น.ส. ปิยฉัตร อยู่นุ้ย</t>
  </si>
  <si>
    <t>10169911</t>
  </si>
  <si>
    <t>น.ส. สุพรรษา คู่กระสังข์</t>
  </si>
  <si>
    <t>10169912</t>
  </si>
  <si>
    <t>น.ส. บงกชพร กาญจนาภา</t>
  </si>
  <si>
    <t>10169754</t>
  </si>
  <si>
    <t>กิตตินันท์ เกียรติศิริโรจน์</t>
  </si>
  <si>
    <t>C163000778</t>
  </si>
  <si>
    <t>10169755</t>
  </si>
  <si>
    <t>นภัทรชาติ แสงคำ</t>
  </si>
  <si>
    <t>10169756</t>
  </si>
  <si>
    <t>สิรภพ ผ่องประภา</t>
  </si>
  <si>
    <t>10169757</t>
  </si>
  <si>
    <t>อัคคเดช สมศรี</t>
  </si>
  <si>
    <t>10169758</t>
  </si>
  <si>
    <t>วิทยา ชมภูคำ</t>
  </si>
  <si>
    <t>10169759</t>
  </si>
  <si>
    <t>ศุภณัฏฐ์ เสมอใจ</t>
  </si>
  <si>
    <t>10169760</t>
  </si>
  <si>
    <t>นภินทร ยอดคง</t>
  </si>
  <si>
    <t>10173841</t>
  </si>
  <si>
    <t>พัชรพันธ์ การประพันธ์</t>
  </si>
  <si>
    <t>รายการ</t>
  </si>
  <si>
    <t>10173865</t>
  </si>
  <si>
    <t>ชลธิชา ศิลา</t>
  </si>
  <si>
    <t>C163000677</t>
  </si>
  <si>
    <t>เช็ค</t>
  </si>
  <si>
    <t>10173867</t>
  </si>
  <si>
    <t>ธีรนาฎ แสนคำงาม</t>
  </si>
  <si>
    <t>10173866</t>
  </si>
  <si>
    <t>วรดา โชครวย</t>
  </si>
  <si>
    <t>C163000652</t>
  </si>
  <si>
    <t>5/พค/63</t>
  </si>
  <si>
    <t>10173782</t>
  </si>
  <si>
    <t>นายเกรียงไกร  สุริยา</t>
  </si>
  <si>
    <t>10173784</t>
  </si>
  <si>
    <t>นางสาววิไลลักษณ์ ล่าร้อง</t>
  </si>
  <si>
    <t>10173786</t>
  </si>
  <si>
    <t>นางสาวณัฐณิชา  เมฆขุนทด</t>
  </si>
  <si>
    <t>10173787</t>
  </si>
  <si>
    <t>นางสาวศิราวรรณ  ชัยประสิทธิ์กุล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</si>
</sst>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[$-101041E]d\ mmm\ yy;@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5"/>
      <color theme="1"/>
      <name val="Tahoma"/>
      <family val="2"/>
      <scheme val="minor"/>
    </font>
    <font>
      <sz val="12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  <font>
      <sz val="8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9"/>
      <color rgb="FFFF0000"/>
      <name val="Tahoma"/>
      <family val="2"/>
      <charset val="222"/>
      <scheme val="minor"/>
    </font>
    <font>
      <sz val="14"/>
      <name val="Angsana New"/>
      <family val="1"/>
    </font>
    <font>
      <b/>
      <sz val="14"/>
      <name val="Angsana New"/>
      <family val="1"/>
    </font>
    <font>
      <sz val="14"/>
      <name val="Cordia New"/>
      <family val="2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0000FF"/>
      <name val="Angsana New"/>
      <family val="1"/>
    </font>
    <font>
      <b/>
      <sz val="18"/>
      <name val="Angsana New"/>
      <family val="1"/>
    </font>
    <font>
      <b/>
      <sz val="18"/>
      <color rgb="FF000000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sz val="18"/>
      <color rgb="FF000000"/>
      <name val="Angsana New"/>
      <family val="1"/>
    </font>
    <font>
      <sz val="12"/>
      <color theme="1"/>
      <name val="AngsanaUPC"/>
      <family val="1"/>
    </font>
    <font>
      <b/>
      <sz val="12"/>
      <color theme="1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  <font>
      <sz val="14"/>
      <color theme="1"/>
      <name val="AngsanaUPC"/>
      <family val="1"/>
    </font>
    <font>
      <sz val="18"/>
      <color rgb="FF000000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6" xfId="1" applyFont="1" applyBorder="1"/>
    <xf numFmtId="43" fontId="0" fillId="0" borderId="17" xfId="1" applyFont="1" applyBorder="1"/>
    <xf numFmtId="0" fontId="7" fillId="0" borderId="0" xfId="0" applyFont="1"/>
    <xf numFmtId="0" fontId="0" fillId="0" borderId="1" xfId="0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NumberFormat="1" applyFont="1" applyFill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/>
    <xf numFmtId="43" fontId="9" fillId="0" borderId="0" xfId="1" applyFont="1" applyFill="1" applyAlignment="1"/>
    <xf numFmtId="0" fontId="9" fillId="0" borderId="0" xfId="0" applyFont="1" applyFill="1" applyAlignment="1">
      <alignment horizontal="left"/>
    </xf>
    <xf numFmtId="1" fontId="10" fillId="0" borderId="12" xfId="1" applyNumberFormat="1" applyFont="1" applyFill="1" applyBorder="1" applyAlignment="1">
      <alignment horizontal="center" shrinkToFit="1"/>
    </xf>
    <xf numFmtId="0" fontId="10" fillId="0" borderId="12" xfId="0" applyNumberFormat="1" applyFont="1" applyFill="1" applyBorder="1" applyAlignment="1">
      <alignment horizontal="center" shrinkToFit="1"/>
    </xf>
    <xf numFmtId="1" fontId="10" fillId="0" borderId="15" xfId="1" applyNumberFormat="1" applyFont="1" applyFill="1" applyBorder="1" applyAlignment="1">
      <alignment horizontal="center" shrinkToFit="1"/>
    </xf>
    <xf numFmtId="49" fontId="10" fillId="0" borderId="11" xfId="0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shrinkToFit="1"/>
    </xf>
    <xf numFmtId="0" fontId="12" fillId="0" borderId="1" xfId="0" applyFont="1" applyBorder="1" applyAlignment="1">
      <alignment shrinkToFit="1"/>
    </xf>
    <xf numFmtId="43" fontId="9" fillId="2" borderId="1" xfId="1" applyFont="1" applyFill="1" applyBorder="1" applyAlignment="1">
      <alignment horizontal="center"/>
    </xf>
    <xf numFmtId="14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shrinkToFit="1"/>
    </xf>
    <xf numFmtId="0" fontId="12" fillId="4" borderId="1" xfId="0" applyFont="1" applyFill="1" applyBorder="1" applyAlignment="1">
      <alignment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87" fontId="12" fillId="4" borderId="1" xfId="1" applyNumberFormat="1" applyFont="1" applyFill="1" applyBorder="1" applyAlignment="1">
      <alignment vertical="center" wrapText="1"/>
    </xf>
    <xf numFmtId="187" fontId="12" fillId="4" borderId="1" xfId="0" applyNumberFormat="1" applyFont="1" applyFill="1" applyBorder="1" applyAlignment="1">
      <alignment vertical="center" wrapText="1"/>
    </xf>
    <xf numFmtId="0" fontId="12" fillId="0" borderId="1" xfId="2" applyFont="1" applyBorder="1" applyAlignment="1"/>
    <xf numFmtId="187" fontId="13" fillId="0" borderId="1" xfId="3" applyFont="1" applyFill="1" applyBorder="1" applyAlignment="1">
      <alignment horizontal="right" vertical="center"/>
    </xf>
    <xf numFmtId="187" fontId="12" fillId="0" borderId="1" xfId="3" applyFont="1" applyBorder="1" applyAlignment="1"/>
    <xf numFmtId="187" fontId="9" fillId="0" borderId="1" xfId="3" applyFont="1" applyBorder="1" applyAlignment="1"/>
    <xf numFmtId="0" fontId="12" fillId="0" borderId="0" xfId="0" applyFont="1"/>
    <xf numFmtId="49" fontId="9" fillId="0" borderId="14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" fontId="9" fillId="0" borderId="15" xfId="1" applyNumberFormat="1" applyFont="1" applyFill="1" applyBorder="1" applyAlignment="1">
      <alignment horizontal="center" shrinkToFit="1"/>
    </xf>
    <xf numFmtId="0" fontId="9" fillId="0" borderId="15" xfId="0" applyNumberFormat="1" applyFont="1" applyFill="1" applyBorder="1" applyAlignment="1">
      <alignment horizontal="center" shrinkToFit="1"/>
    </xf>
    <xf numFmtId="0" fontId="9" fillId="0" borderId="15" xfId="0" applyNumberFormat="1" applyFont="1" applyFill="1" applyBorder="1" applyAlignment="1">
      <alignment horizontal="center"/>
    </xf>
    <xf numFmtId="43" fontId="9" fillId="0" borderId="15" xfId="1" applyFont="1" applyFill="1" applyBorder="1" applyAlignment="1">
      <alignment horizontal="center"/>
    </xf>
    <xf numFmtId="43" fontId="9" fillId="0" borderId="22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15" fontId="9" fillId="0" borderId="1" xfId="0" applyNumberFormat="1" applyFont="1" applyFill="1" applyBorder="1" applyAlignment="1">
      <alignment horizontal="center"/>
    </xf>
    <xf numFmtId="187" fontId="14" fillId="4" borderId="1" xfId="1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188" fontId="9" fillId="0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shrinkToFit="1"/>
    </xf>
    <xf numFmtId="49" fontId="9" fillId="0" borderId="1" xfId="1" applyNumberFormat="1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center" shrinkToFit="1"/>
    </xf>
    <xf numFmtId="49" fontId="9" fillId="0" borderId="1" xfId="0" applyNumberFormat="1" applyFont="1" applyFill="1" applyBorder="1" applyAlignment="1">
      <alignment horizontal="left" shrinkToFit="1"/>
    </xf>
    <xf numFmtId="187" fontId="9" fillId="2" borderId="1" xfId="1" applyNumberFormat="1" applyFont="1" applyFill="1" applyBorder="1" applyAlignment="1">
      <alignment horizontal="center"/>
    </xf>
    <xf numFmtId="187" fontId="9" fillId="0" borderId="1" xfId="1" applyNumberFormat="1" applyFont="1" applyFill="1" applyBorder="1" applyAlignment="1">
      <alignment horizontal="center"/>
    </xf>
    <xf numFmtId="187" fontId="9" fillId="2" borderId="10" xfId="1" applyNumberFormat="1" applyFont="1" applyFill="1" applyBorder="1" applyAlignment="1">
      <alignment horizontal="center"/>
    </xf>
    <xf numFmtId="187" fontId="9" fillId="0" borderId="10" xfId="1" applyNumberFormat="1" applyFont="1" applyFill="1" applyBorder="1" applyAlignment="1">
      <alignment horizontal="center"/>
    </xf>
    <xf numFmtId="188" fontId="12" fillId="0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 shrinkToFit="1"/>
    </xf>
    <xf numFmtId="49" fontId="12" fillId="0" borderId="1" xfId="1" applyNumberFormat="1" applyFont="1" applyFill="1" applyBorder="1" applyAlignment="1">
      <alignment horizontal="center" shrinkToFit="1"/>
    </xf>
    <xf numFmtId="0" fontId="12" fillId="0" borderId="1" xfId="0" applyFont="1" applyFill="1" applyBorder="1" applyAlignment="1">
      <alignment horizontal="center" shrinkToFit="1"/>
    </xf>
    <xf numFmtId="49" fontId="12" fillId="0" borderId="1" xfId="0" applyNumberFormat="1" applyFont="1" applyFill="1" applyBorder="1" applyAlignment="1">
      <alignment horizontal="left" shrinkToFit="1"/>
    </xf>
    <xf numFmtId="3" fontId="12" fillId="0" borderId="1" xfId="0" applyNumberFormat="1" applyFont="1" applyFill="1" applyBorder="1" applyAlignment="1">
      <alignment horizontal="center"/>
    </xf>
    <xf numFmtId="187" fontId="12" fillId="0" borderId="1" xfId="1" applyNumberFormat="1" applyFont="1" applyFill="1" applyBorder="1" applyAlignment="1">
      <alignment horizontal="center"/>
    </xf>
    <xf numFmtId="187" fontId="12" fillId="2" borderId="1" xfId="1" applyNumberFormat="1" applyFont="1" applyFill="1" applyBorder="1" applyAlignment="1">
      <alignment horizontal="center"/>
    </xf>
    <xf numFmtId="187" fontId="12" fillId="0" borderId="10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87" fontId="13" fillId="4" borderId="1" xfId="1" applyNumberFormat="1" applyFont="1" applyFill="1" applyBorder="1" applyAlignment="1">
      <alignment horizontal="center"/>
    </xf>
    <xf numFmtId="187" fontId="9" fillId="4" borderId="1" xfId="1" applyNumberFormat="1" applyFont="1" applyFill="1" applyBorder="1" applyAlignment="1">
      <alignment horizontal="center"/>
    </xf>
    <xf numFmtId="188" fontId="9" fillId="0" borderId="27" xfId="2" applyNumberFormat="1" applyFont="1" applyFill="1" applyBorder="1" applyAlignment="1">
      <alignment horizontal="center"/>
    </xf>
    <xf numFmtId="49" fontId="9" fillId="0" borderId="10" xfId="3" applyNumberFormat="1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187" fontId="9" fillId="4" borderId="1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/>
    </xf>
    <xf numFmtId="187" fontId="12" fillId="2" borderId="10" xfId="1" applyNumberFormat="1" applyFont="1" applyFill="1" applyBorder="1" applyAlignment="1">
      <alignment horizontal="center"/>
    </xf>
    <xf numFmtId="43" fontId="15" fillId="0" borderId="13" xfId="1" applyFont="1" applyFill="1" applyBorder="1" applyAlignment="1">
      <alignment horizontal="center"/>
    </xf>
    <xf numFmtId="43" fontId="15" fillId="0" borderId="15" xfId="1" applyFont="1" applyFill="1" applyBorder="1" applyAlignment="1">
      <alignment horizontal="center"/>
    </xf>
    <xf numFmtId="43" fontId="16" fillId="0" borderId="1" xfId="1" applyFont="1" applyFill="1" applyBorder="1" applyAlignment="1">
      <alignment horizontal="center" shrinkToFit="1"/>
    </xf>
    <xf numFmtId="43" fontId="15" fillId="4" borderId="1" xfId="1" applyFont="1" applyFill="1" applyBorder="1" applyAlignment="1">
      <alignment horizontal="center" shrinkToFit="1"/>
    </xf>
    <xf numFmtId="43" fontId="17" fillId="0" borderId="1" xfId="1" applyFont="1" applyBorder="1" applyAlignment="1">
      <alignment horizontal="right" vertical="center"/>
    </xf>
    <xf numFmtId="43" fontId="16" fillId="0" borderId="1" xfId="1" applyFont="1" applyFill="1" applyBorder="1" applyAlignment="1">
      <alignment horizontal="right"/>
    </xf>
    <xf numFmtId="43" fontId="16" fillId="0" borderId="1" xfId="1" applyFont="1" applyFill="1" applyBorder="1" applyAlignment="1">
      <alignment horizontal="right" shrinkToFit="1"/>
    </xf>
    <xf numFmtId="43" fontId="16" fillId="4" borderId="1" xfId="1" applyFont="1" applyFill="1" applyBorder="1" applyAlignment="1">
      <alignment horizontal="center"/>
    </xf>
    <xf numFmtId="43" fontId="16" fillId="4" borderId="1" xfId="1" applyFont="1" applyFill="1" applyBorder="1" applyAlignment="1">
      <alignment horizontal="right" shrinkToFit="1"/>
    </xf>
    <xf numFmtId="43" fontId="17" fillId="0" borderId="1" xfId="1" applyFont="1" applyBorder="1" applyAlignment="1">
      <alignment shrinkToFit="1"/>
    </xf>
    <xf numFmtId="187" fontId="16" fillId="4" borderId="1" xfId="1" applyNumberFormat="1" applyFont="1" applyFill="1" applyBorder="1" applyAlignment="1">
      <alignment horizontal="center" vertical="center"/>
    </xf>
    <xf numFmtId="187" fontId="17" fillId="2" borderId="1" xfId="1" applyNumberFormat="1" applyFont="1" applyFill="1" applyBorder="1" applyAlignment="1">
      <alignment horizontal="center"/>
    </xf>
    <xf numFmtId="187" fontId="15" fillId="2" borderId="1" xfId="1" applyNumberFormat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5" fillId="2" borderId="1" xfId="1" applyFont="1" applyFill="1" applyBorder="1" applyAlignment="1">
      <alignment horizontal="center"/>
    </xf>
    <xf numFmtId="187" fontId="16" fillId="4" borderId="1" xfId="1" applyNumberFormat="1" applyFont="1" applyFill="1" applyBorder="1" applyAlignment="1">
      <alignment horizontal="center"/>
    </xf>
    <xf numFmtId="187" fontId="16" fillId="0" borderId="1" xfId="3" applyFont="1" applyFill="1" applyBorder="1" applyAlignment="1">
      <alignment horizontal="right" vertical="center"/>
    </xf>
    <xf numFmtId="187" fontId="16" fillId="0" borderId="1" xfId="3" applyFont="1" applyFill="1" applyBorder="1" applyAlignment="1">
      <alignment horizontal="right"/>
    </xf>
    <xf numFmtId="0" fontId="15" fillId="0" borderId="0" xfId="0" applyFont="1" applyFill="1" applyAlignment="1"/>
    <xf numFmtId="49" fontId="15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9" fillId="0" borderId="1" xfId="0" applyFont="1" applyBorder="1" applyAlignment="1">
      <alignment horizontal="center" shrinkToFit="1"/>
    </xf>
    <xf numFmtId="0" fontId="20" fillId="0" borderId="1" xfId="0" applyFont="1" applyFill="1" applyBorder="1" applyAlignment="1">
      <alignment shrinkToFit="1"/>
    </xf>
    <xf numFmtId="0" fontId="18" fillId="4" borderId="1" xfId="0" applyFont="1" applyFill="1" applyBorder="1" applyAlignment="1">
      <alignment shrinkToFit="1"/>
    </xf>
    <xf numFmtId="0" fontId="20" fillId="0" borderId="1" xfId="0" applyFont="1" applyFill="1" applyBorder="1" applyAlignment="1">
      <alignment horizontal="left" vertical="center" shrinkToFit="1"/>
    </xf>
    <xf numFmtId="1" fontId="19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Fill="1" applyBorder="1"/>
    <xf numFmtId="0" fontId="20" fillId="4" borderId="1" xfId="0" applyFont="1" applyFill="1" applyBorder="1" applyAlignment="1">
      <alignment horizontal="left"/>
    </xf>
    <xf numFmtId="0" fontId="20" fillId="4" borderId="1" xfId="0" applyFont="1" applyFill="1" applyBorder="1"/>
    <xf numFmtId="0" fontId="19" fillId="4" borderId="1" xfId="0" applyFont="1" applyFill="1" applyBorder="1" applyAlignment="1">
      <alignment horizontal="center" shrinkToFit="1"/>
    </xf>
    <xf numFmtId="0" fontId="20" fillId="4" borderId="1" xfId="0" applyFont="1" applyFill="1" applyBorder="1" applyAlignment="1">
      <alignment horizontal="left" shrinkToFit="1"/>
    </xf>
    <xf numFmtId="0" fontId="20" fillId="4" borderId="1" xfId="0" applyFont="1" applyFill="1" applyBorder="1" applyAlignment="1">
      <alignment shrinkToFit="1"/>
    </xf>
    <xf numFmtId="0" fontId="19" fillId="0" borderId="1" xfId="0" applyFont="1" applyBorder="1" applyAlignment="1">
      <alignment shrinkToFi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/>
    </xf>
    <xf numFmtId="49" fontId="19" fillId="2" borderId="1" xfId="0" quotePrefix="1" applyNumberFormat="1" applyFont="1" applyFill="1" applyBorder="1" applyAlignment="1">
      <alignment horizontal="center" shrinkToFit="1"/>
    </xf>
    <xf numFmtId="0" fontId="19" fillId="0" borderId="1" xfId="0" applyFont="1" applyBorder="1" applyAlignment="1">
      <alignment vertical="center" shrinkToFit="1"/>
    </xf>
    <xf numFmtId="49" fontId="18" fillId="2" borderId="1" xfId="0" quotePrefix="1" applyNumberFormat="1" applyFont="1" applyFill="1" applyBorder="1" applyAlignment="1">
      <alignment horizontal="center" shrinkToFit="1"/>
    </xf>
    <xf numFmtId="0" fontId="18" fillId="0" borderId="1" xfId="0" applyFont="1" applyBorder="1" applyAlignment="1">
      <alignment vertical="center" shrinkToFit="1"/>
    </xf>
    <xf numFmtId="49" fontId="19" fillId="0" borderId="1" xfId="2" applyNumberFormat="1" applyFont="1" applyBorder="1" applyAlignment="1">
      <alignment horizontal="center"/>
    </xf>
    <xf numFmtId="0" fontId="20" fillId="0" borderId="1" xfId="2" applyFont="1" applyFill="1" applyBorder="1"/>
    <xf numFmtId="0" fontId="20" fillId="0" borderId="1" xfId="2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187" fontId="12" fillId="0" borderId="0" xfId="0" applyNumberFormat="1" applyFont="1"/>
    <xf numFmtId="43" fontId="9" fillId="0" borderId="0" xfId="0" applyNumberFormat="1" applyFont="1" applyFill="1" applyAlignment="1">
      <alignment horizontal="center"/>
    </xf>
    <xf numFmtId="43" fontId="12" fillId="0" borderId="0" xfId="0" applyNumberFormat="1" applyFont="1" applyFill="1" applyAlignment="1">
      <alignment horizontal="center"/>
    </xf>
    <xf numFmtId="187" fontId="9" fillId="0" borderId="0" xfId="0" applyNumberFormat="1" applyFont="1" applyFill="1" applyAlignment="1">
      <alignment horizontal="center"/>
    </xf>
    <xf numFmtId="43" fontId="21" fillId="4" borderId="1" xfId="1" applyFont="1" applyFill="1" applyBorder="1" applyAlignment="1">
      <alignment horizontal="left" wrapText="1"/>
    </xf>
    <xf numFmtId="43" fontId="22" fillId="4" borderId="1" xfId="1" applyFont="1" applyFill="1" applyBorder="1" applyAlignment="1">
      <alignment horizontal="left" wrapText="1"/>
    </xf>
    <xf numFmtId="0" fontId="21" fillId="4" borderId="1" xfId="0" applyFont="1" applyFill="1" applyBorder="1"/>
    <xf numFmtId="0" fontId="24" fillId="4" borderId="1" xfId="0" quotePrefix="1" applyFont="1" applyFill="1" applyBorder="1" applyAlignment="1">
      <alignment horizontal="center" wrapText="1"/>
    </xf>
    <xf numFmtId="1" fontId="23" fillId="4" borderId="1" xfId="0" applyNumberFormat="1" applyFont="1" applyFill="1" applyBorder="1" applyAlignment="1">
      <alignment horizontal="left" vertical="center"/>
    </xf>
    <xf numFmtId="1" fontId="23" fillId="4" borderId="1" xfId="0" applyNumberFormat="1" applyFont="1" applyFill="1" applyBorder="1" applyAlignment="1">
      <alignment horizontal="left"/>
    </xf>
    <xf numFmtId="0" fontId="25" fillId="4" borderId="1" xfId="0" applyFont="1" applyFill="1" applyBorder="1" applyAlignment="1">
      <alignment wrapText="1"/>
    </xf>
    <xf numFmtId="43" fontId="24" fillId="4" borderId="1" xfId="1" applyFont="1" applyFill="1" applyBorder="1" applyAlignment="1">
      <alignment horizontal="left"/>
    </xf>
    <xf numFmtId="43" fontId="21" fillId="4" borderId="1" xfId="1" applyFont="1" applyFill="1" applyBorder="1" applyAlignment="1">
      <alignment horizontal="center" wrapText="1"/>
    </xf>
    <xf numFmtId="43" fontId="21" fillId="4" borderId="1" xfId="1" applyFont="1" applyFill="1" applyBorder="1" applyAlignment="1">
      <alignment wrapText="1"/>
    </xf>
    <xf numFmtId="43" fontId="26" fillId="4" borderId="28" xfId="1" applyFont="1" applyFill="1" applyBorder="1" applyAlignment="1">
      <alignment horizontal="center"/>
    </xf>
    <xf numFmtId="0" fontId="26" fillId="4" borderId="28" xfId="0" applyFont="1" applyFill="1" applyBorder="1" applyAlignment="1">
      <alignment horizontal="left" vertical="center"/>
    </xf>
    <xf numFmtId="43" fontId="22" fillId="4" borderId="1" xfId="1" applyFont="1" applyFill="1" applyBorder="1" applyAlignment="1">
      <alignment horizontal="center" wrapText="1"/>
    </xf>
    <xf numFmtId="14" fontId="25" fillId="4" borderId="1" xfId="0" applyNumberFormat="1" applyFont="1" applyFill="1" applyBorder="1" applyAlignment="1">
      <alignment horizontal="center" wrapText="1"/>
    </xf>
    <xf numFmtId="0" fontId="23" fillId="4" borderId="1" xfId="0" quotePrefix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10" fillId="0" borderId="25" xfId="0" applyNumberFormat="1" applyFont="1" applyFill="1" applyBorder="1" applyAlignment="1">
      <alignment horizontal="center"/>
    </xf>
    <xf numFmtId="49" fontId="10" fillId="0" borderId="23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49" fontId="9" fillId="3" borderId="26" xfId="0" applyNumberFormat="1" applyFont="1" applyFill="1" applyBorder="1" applyAlignment="1">
      <alignment horizontal="center"/>
    </xf>
    <xf numFmtId="49" fontId="9" fillId="3" borderId="24" xfId="0" applyNumberFormat="1" applyFont="1" applyFill="1" applyBorder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4" xfId="3"/>
    <cellStyle name="ปกติ" xfId="0" builtinId="0"/>
    <cellStyle name="ปกติ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zoomScale="150" zoomScaleNormal="150" workbookViewId="0">
      <selection activeCell="E41" sqref="E41"/>
    </sheetView>
  </sheetViews>
  <sheetFormatPr defaultRowHeight="21" customHeight="1"/>
  <cols>
    <col min="1" max="1" width="16.375" customWidth="1"/>
    <col min="2" max="2" width="15.625" customWidth="1"/>
    <col min="3" max="3" width="22.375" customWidth="1"/>
    <col min="4" max="4" width="8.75" customWidth="1"/>
    <col min="5" max="5" width="15.625" customWidth="1"/>
    <col min="6" max="6" width="15.5" customWidth="1"/>
  </cols>
  <sheetData>
    <row r="1" spans="1:6" s="2" customFormat="1" ht="21" customHeight="1">
      <c r="A1" s="168" t="s">
        <v>0</v>
      </c>
      <c r="B1" s="168"/>
      <c r="C1" s="168"/>
      <c r="D1" s="168"/>
      <c r="E1" s="168"/>
      <c r="F1" s="168"/>
    </row>
    <row r="2" spans="1:6" s="2" customFormat="1" ht="21" customHeight="1">
      <c r="A2" s="168" t="s">
        <v>1</v>
      </c>
      <c r="B2" s="168"/>
      <c r="C2" s="168"/>
      <c r="D2" s="168"/>
      <c r="E2" s="168"/>
      <c r="F2" s="168"/>
    </row>
    <row r="3" spans="1:6" s="2" customFormat="1" ht="7.5" customHeight="1">
      <c r="A3" s="3"/>
      <c r="B3" s="3"/>
      <c r="C3" s="3"/>
      <c r="D3" s="3"/>
      <c r="E3" s="3"/>
      <c r="F3" s="3"/>
    </row>
    <row r="4" spans="1:6" s="20" customFormat="1" ht="21" customHeight="1">
      <c r="A4" s="16" t="s">
        <v>34</v>
      </c>
      <c r="B4" s="17"/>
      <c r="C4" s="17"/>
      <c r="D4" s="17"/>
      <c r="E4" s="18" t="s">
        <v>26</v>
      </c>
      <c r="F4" s="19" t="s">
        <v>33</v>
      </c>
    </row>
    <row r="5" spans="1:6" s="2" customFormat="1" ht="6" customHeight="1" thickBot="1">
      <c r="A5" s="15"/>
      <c r="B5" s="15"/>
      <c r="C5" s="15"/>
      <c r="D5" s="15"/>
      <c r="E5" s="15"/>
      <c r="F5" s="15"/>
    </row>
    <row r="6" spans="1:6" ht="21" customHeight="1">
      <c r="A6" s="12" t="s">
        <v>2</v>
      </c>
      <c r="B6" s="167" t="s">
        <v>3</v>
      </c>
      <c r="C6" s="167"/>
      <c r="D6" s="21" t="s">
        <v>4</v>
      </c>
      <c r="E6" s="13" t="s">
        <v>5</v>
      </c>
      <c r="F6" s="14" t="s">
        <v>6</v>
      </c>
    </row>
    <row r="7" spans="1:6" ht="21" customHeight="1">
      <c r="A7" s="11" t="s">
        <v>20</v>
      </c>
      <c r="B7" s="161"/>
      <c r="C7" s="161"/>
      <c r="D7" s="1"/>
      <c r="E7" s="1"/>
      <c r="F7" s="7"/>
    </row>
    <row r="8" spans="1:6" ht="21" customHeight="1">
      <c r="A8" s="6"/>
      <c r="B8" s="161"/>
      <c r="C8" s="161"/>
      <c r="D8" s="1"/>
      <c r="E8" s="1"/>
      <c r="F8" s="7"/>
    </row>
    <row r="9" spans="1:6" ht="21" customHeight="1">
      <c r="A9" s="6"/>
      <c r="B9" s="161"/>
      <c r="C9" s="161"/>
      <c r="D9" s="1"/>
      <c r="E9" s="1"/>
      <c r="F9" s="7"/>
    </row>
    <row r="10" spans="1:6" ht="21" customHeight="1">
      <c r="A10" s="6"/>
      <c r="B10" s="161"/>
      <c r="C10" s="161"/>
      <c r="D10" s="1"/>
      <c r="E10" s="1"/>
      <c r="F10" s="7"/>
    </row>
    <row r="11" spans="1:6" ht="21" customHeight="1">
      <c r="A11" s="6"/>
      <c r="B11" s="161"/>
      <c r="C11" s="161"/>
      <c r="D11" s="1"/>
      <c r="E11" s="1"/>
      <c r="F11" s="7"/>
    </row>
    <row r="12" spans="1:6" ht="21" customHeight="1">
      <c r="A12" s="6"/>
      <c r="B12" s="161"/>
      <c r="C12" s="161"/>
      <c r="D12" s="1"/>
      <c r="E12" s="1"/>
      <c r="F12" s="7"/>
    </row>
    <row r="13" spans="1:6" ht="21" customHeight="1">
      <c r="A13" s="6"/>
      <c r="B13" s="161"/>
      <c r="C13" s="161"/>
      <c r="D13" s="1"/>
      <c r="E13" s="1"/>
      <c r="F13" s="7"/>
    </row>
    <row r="14" spans="1:6" ht="21" customHeight="1">
      <c r="A14" s="6"/>
      <c r="B14" s="161"/>
      <c r="C14" s="161"/>
      <c r="D14" s="1"/>
      <c r="E14" s="1"/>
      <c r="F14" s="7"/>
    </row>
    <row r="15" spans="1:6" ht="21" customHeight="1">
      <c r="A15" s="6"/>
      <c r="B15" s="161"/>
      <c r="C15" s="161"/>
      <c r="D15" s="1"/>
      <c r="E15" s="1"/>
      <c r="F15" s="7"/>
    </row>
    <row r="16" spans="1:6" ht="21" customHeight="1">
      <c r="A16" s="6"/>
      <c r="B16" s="161"/>
      <c r="C16" s="161"/>
      <c r="D16" s="1"/>
      <c r="E16" s="1"/>
      <c r="F16" s="7"/>
    </row>
    <row r="17" spans="1:6" ht="21" customHeight="1">
      <c r="A17" s="6"/>
      <c r="B17" s="161"/>
      <c r="C17" s="161"/>
      <c r="D17" s="1"/>
      <c r="E17" s="1"/>
      <c r="F17" s="7"/>
    </row>
    <row r="18" spans="1:6" ht="21" customHeight="1">
      <c r="A18" s="6"/>
      <c r="B18" s="161"/>
      <c r="C18" s="161"/>
      <c r="D18" s="1"/>
      <c r="E18" s="1"/>
      <c r="F18" s="7"/>
    </row>
    <row r="19" spans="1:6" ht="21" customHeight="1">
      <c r="A19" s="6"/>
      <c r="B19" s="161"/>
      <c r="C19" s="161"/>
      <c r="D19" s="1"/>
      <c r="E19" s="1"/>
      <c r="F19" s="7"/>
    </row>
    <row r="20" spans="1:6" ht="21" customHeight="1">
      <c r="A20" s="6"/>
      <c r="B20" s="161"/>
      <c r="C20" s="161"/>
      <c r="D20" s="1"/>
      <c r="E20" s="1"/>
      <c r="F20" s="7"/>
    </row>
    <row r="21" spans="1:6" ht="21" customHeight="1">
      <c r="A21" s="6"/>
      <c r="B21" s="161"/>
      <c r="C21" s="161"/>
      <c r="D21" s="1"/>
      <c r="E21" s="1"/>
      <c r="F21" s="7"/>
    </row>
    <row r="22" spans="1:6" ht="21" customHeight="1">
      <c r="A22" s="6"/>
      <c r="B22" s="161"/>
      <c r="C22" s="161"/>
      <c r="D22" s="1"/>
      <c r="E22" s="1"/>
      <c r="F22" s="7"/>
    </row>
    <row r="23" spans="1:6" ht="21" customHeight="1">
      <c r="A23" s="6"/>
      <c r="B23" s="171" t="s">
        <v>21</v>
      </c>
      <c r="C23" s="171"/>
      <c r="D23" s="1"/>
      <c r="E23" s="1"/>
      <c r="F23" s="7"/>
    </row>
    <row r="24" spans="1:6" ht="21" customHeight="1" thickBot="1">
      <c r="A24" s="8"/>
      <c r="B24" s="172" t="s">
        <v>22</v>
      </c>
      <c r="C24" s="172"/>
      <c r="D24" s="9"/>
      <c r="E24" s="9"/>
      <c r="F24" s="10"/>
    </row>
    <row r="25" spans="1:6" ht="21" customHeight="1" thickBot="1">
      <c r="A25" s="162" t="str">
        <f>BAHTTEXT(E25)</f>
        <v>ศูนย์บาทถ้วน</v>
      </c>
      <c r="B25" s="163"/>
      <c r="C25" s="163"/>
      <c r="D25" s="164"/>
      <c r="E25" s="24">
        <f>SUM(E7:E24)</f>
        <v>0</v>
      </c>
      <c r="F25" s="23">
        <f>SUM(F7:F24)</f>
        <v>0</v>
      </c>
    </row>
    <row r="26" spans="1:6" s="4" customFormat="1" ht="21" customHeight="1" thickBot="1">
      <c r="B26" s="5"/>
      <c r="C26" s="5"/>
    </row>
    <row r="27" spans="1:6" ht="21" customHeight="1">
      <c r="A27" s="12" t="s">
        <v>7</v>
      </c>
      <c r="B27" s="13" t="s">
        <v>10</v>
      </c>
      <c r="C27" s="13" t="s">
        <v>8</v>
      </c>
      <c r="D27" s="13" t="s">
        <v>9</v>
      </c>
      <c r="E27" s="13" t="s">
        <v>11</v>
      </c>
      <c r="F27" s="14" t="s">
        <v>12</v>
      </c>
    </row>
    <row r="28" spans="1:6" ht="42.75" customHeight="1" thickBot="1">
      <c r="A28" s="8"/>
      <c r="B28" s="9"/>
      <c r="C28" s="9"/>
      <c r="D28" s="9"/>
      <c r="E28" s="9"/>
      <c r="F28" s="10"/>
    </row>
    <row r="31" spans="1:6" ht="21" customHeight="1">
      <c r="A31" s="169" t="s">
        <v>13</v>
      </c>
      <c r="B31" s="169"/>
      <c r="C31" s="169" t="s">
        <v>13</v>
      </c>
      <c r="D31" s="169"/>
      <c r="E31" s="169" t="s">
        <v>13</v>
      </c>
      <c r="F31" s="169"/>
    </row>
    <row r="32" spans="1:6" s="25" customFormat="1" ht="11.1" customHeight="1">
      <c r="A32" s="165" t="s">
        <v>35</v>
      </c>
      <c r="B32" s="165"/>
      <c r="C32" s="166" t="s">
        <v>37</v>
      </c>
      <c r="D32" s="166"/>
      <c r="E32" s="166" t="s">
        <v>39</v>
      </c>
      <c r="F32" s="166"/>
    </row>
    <row r="33" spans="1:6" s="25" customFormat="1" ht="11.1" customHeight="1">
      <c r="A33" s="166" t="s">
        <v>36</v>
      </c>
      <c r="B33" s="166"/>
      <c r="C33" s="166" t="s">
        <v>38</v>
      </c>
      <c r="D33" s="166"/>
      <c r="E33" s="166" t="s">
        <v>16</v>
      </c>
      <c r="F33" s="166"/>
    </row>
    <row r="34" spans="1:6" s="25" customFormat="1" ht="11.1" customHeight="1">
      <c r="A34" s="166" t="s">
        <v>14</v>
      </c>
      <c r="B34" s="166"/>
      <c r="C34" s="166" t="s">
        <v>15</v>
      </c>
      <c r="D34" s="166"/>
    </row>
    <row r="37" spans="1:6" ht="21" customHeight="1">
      <c r="A37" s="169" t="s">
        <v>13</v>
      </c>
      <c r="B37" s="169"/>
      <c r="C37" s="169" t="s">
        <v>13</v>
      </c>
      <c r="D37" s="169"/>
      <c r="E37" s="169" t="s">
        <v>13</v>
      </c>
      <c r="F37" s="169"/>
    </row>
    <row r="38" spans="1:6" s="25" customFormat="1" ht="11.1" customHeight="1">
      <c r="A38" s="166" t="s">
        <v>40</v>
      </c>
      <c r="B38" s="166"/>
      <c r="C38" s="166" t="s">
        <v>18</v>
      </c>
      <c r="D38" s="166"/>
      <c r="E38" s="166" t="s">
        <v>19</v>
      </c>
      <c r="F38" s="166"/>
    </row>
    <row r="39" spans="1:6" s="25" customFormat="1" ht="11.1" customHeight="1">
      <c r="A39" s="170" t="s">
        <v>41</v>
      </c>
      <c r="B39" s="170"/>
    </row>
    <row r="40" spans="1:6" s="25" customFormat="1" ht="11.1" customHeight="1">
      <c r="A40" s="166" t="s">
        <v>17</v>
      </c>
      <c r="B40" s="166"/>
    </row>
  </sheetData>
  <mergeCells count="41">
    <mergeCell ref="B13:C13"/>
    <mergeCell ref="B9:C9"/>
    <mergeCell ref="B10:C10"/>
    <mergeCell ref="B11:C11"/>
    <mergeCell ref="B12:C12"/>
    <mergeCell ref="A39:B39"/>
    <mergeCell ref="B15:C15"/>
    <mergeCell ref="A37:B37"/>
    <mergeCell ref="A40:B40"/>
    <mergeCell ref="C37:D37"/>
    <mergeCell ref="C38:D38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E37:F37"/>
    <mergeCell ref="E38:F38"/>
    <mergeCell ref="A31:B31"/>
    <mergeCell ref="A34:B34"/>
    <mergeCell ref="C31:D31"/>
    <mergeCell ref="C34:D34"/>
    <mergeCell ref="E31:F31"/>
    <mergeCell ref="E33:F33"/>
    <mergeCell ref="E32:F32"/>
    <mergeCell ref="A38:B38"/>
    <mergeCell ref="B6:C6"/>
    <mergeCell ref="A1:F1"/>
    <mergeCell ref="A2:F2"/>
    <mergeCell ref="B7:C7"/>
    <mergeCell ref="B8:C8"/>
    <mergeCell ref="B14:C14"/>
    <mergeCell ref="A25:D25"/>
    <mergeCell ref="A32:B32"/>
    <mergeCell ref="A33:B33"/>
    <mergeCell ref="C32:D32"/>
    <mergeCell ref="C33:D33"/>
  </mergeCells>
  <pageMargins left="0" right="0" top="0.55118110236220474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D34" sqref="D34"/>
    </sheetView>
  </sheetViews>
  <sheetFormatPr defaultRowHeight="14.25"/>
  <cols>
    <col min="1" max="1" width="6.125" customWidth="1"/>
    <col min="2" max="4" width="17.625" customWidth="1"/>
    <col min="5" max="5" width="13.375" customWidth="1"/>
    <col min="6" max="6" width="14.125" customWidth="1"/>
    <col min="7" max="7" width="12.75" customWidth="1"/>
  </cols>
  <sheetData>
    <row r="1" spans="1:7">
      <c r="A1" s="169" t="s">
        <v>46</v>
      </c>
      <c r="B1" s="169"/>
      <c r="C1" s="169"/>
      <c r="D1" s="169"/>
      <c r="E1" s="169"/>
      <c r="F1" s="169"/>
      <c r="G1" s="169"/>
    </row>
    <row r="2" spans="1:7">
      <c r="A2" s="169" t="s">
        <v>43</v>
      </c>
      <c r="B2" s="169"/>
      <c r="C2" s="169"/>
      <c r="D2" s="169"/>
      <c r="E2" s="169"/>
      <c r="F2" s="169"/>
      <c r="G2" s="169"/>
    </row>
    <row r="3" spans="1:7">
      <c r="A3" s="175" t="s">
        <v>44</v>
      </c>
      <c r="B3" s="175"/>
      <c r="C3" s="175"/>
      <c r="D3" s="175"/>
      <c r="E3" s="175"/>
      <c r="F3" s="175"/>
      <c r="G3" s="175"/>
    </row>
    <row r="4" spans="1:7">
      <c r="A4" s="22" t="s">
        <v>45</v>
      </c>
      <c r="B4" s="22" t="s">
        <v>47</v>
      </c>
      <c r="C4" s="22" t="s">
        <v>48</v>
      </c>
      <c r="D4" s="22" t="s">
        <v>49</v>
      </c>
      <c r="E4" s="22" t="s">
        <v>12</v>
      </c>
      <c r="F4" s="26" t="s">
        <v>50</v>
      </c>
      <c r="G4" s="26" t="s">
        <v>51</v>
      </c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4" spans="1:6">
      <c r="A34" t="s">
        <v>52</v>
      </c>
    </row>
    <row r="37" spans="1:6">
      <c r="A37" t="s">
        <v>53</v>
      </c>
      <c r="F37" t="s">
        <v>53</v>
      </c>
    </row>
    <row r="38" spans="1:6">
      <c r="A38" t="s">
        <v>53</v>
      </c>
      <c r="F38" t="s">
        <v>53</v>
      </c>
    </row>
    <row r="39" spans="1:6">
      <c r="A39" t="s">
        <v>54</v>
      </c>
      <c r="F39" t="s">
        <v>16</v>
      </c>
    </row>
  </sheetData>
  <mergeCells count="3">
    <mergeCell ref="A1:G1"/>
    <mergeCell ref="A2:G2"/>
    <mergeCell ref="A3:G3"/>
  </mergeCells>
  <pageMargins left="0" right="0" top="0.55118110236220474" bottom="0.55118110236220474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C78"/>
  <sheetViews>
    <sheetView tabSelected="1" topLeftCell="A67" workbookViewId="0">
      <selection activeCell="C80" sqref="C80"/>
    </sheetView>
  </sheetViews>
  <sheetFormatPr defaultColWidth="8.125" defaultRowHeight="27" customHeight="1"/>
  <cols>
    <col min="1" max="1" width="9.875" style="27" customWidth="1"/>
    <col min="2" max="2" width="12.375" style="140" customWidth="1"/>
    <col min="3" max="3" width="28.625" style="141" customWidth="1"/>
    <col min="4" max="4" width="15.625" style="33" customWidth="1"/>
    <col min="5" max="5" width="9.75" style="33" customWidth="1"/>
    <col min="6" max="6" width="9.625" style="33" customWidth="1"/>
    <col min="7" max="7" width="21.75" style="27" customWidth="1"/>
    <col min="8" max="8" width="22.25" style="33" customWidth="1"/>
    <col min="9" max="9" width="12.5" style="113" customWidth="1"/>
    <col min="10" max="10" width="7.125" style="34" hidden="1" customWidth="1"/>
    <col min="11" max="11" width="6.625" style="33" hidden="1" customWidth="1"/>
    <col min="12" max="12" width="8" style="33" hidden="1" customWidth="1"/>
    <col min="13" max="13" width="8.5" style="33" hidden="1" customWidth="1"/>
    <col min="14" max="14" width="9.25" style="33" hidden="1" customWidth="1"/>
    <col min="15" max="15" width="5.625" style="35" hidden="1" customWidth="1"/>
    <col min="16" max="16" width="8.125" style="33"/>
    <col min="17" max="17" width="8.125" style="33" hidden="1" customWidth="1"/>
    <col min="18" max="16384" width="8.125" style="33"/>
  </cols>
  <sheetData>
    <row r="1" spans="1:17" s="32" customFormat="1" ht="27" customHeight="1">
      <c r="A1" s="39" t="s">
        <v>23</v>
      </c>
      <c r="B1" s="114" t="s">
        <v>24</v>
      </c>
      <c r="C1" s="115" t="s">
        <v>178</v>
      </c>
      <c r="D1" s="28" t="s">
        <v>25</v>
      </c>
      <c r="E1" s="36" t="s">
        <v>26</v>
      </c>
      <c r="F1" s="36" t="s">
        <v>42</v>
      </c>
      <c r="G1" s="37" t="s">
        <v>27</v>
      </c>
      <c r="H1" s="29" t="s">
        <v>28</v>
      </c>
      <c r="I1" s="95" t="s">
        <v>12</v>
      </c>
      <c r="J1" s="30" t="s">
        <v>29</v>
      </c>
      <c r="K1" s="30" t="s">
        <v>30</v>
      </c>
      <c r="L1" s="31" t="s">
        <v>31</v>
      </c>
      <c r="M1" s="173" t="s">
        <v>32</v>
      </c>
      <c r="N1" s="174"/>
      <c r="O1" s="91" t="s">
        <v>55</v>
      </c>
    </row>
    <row r="2" spans="1:17" s="27" customFormat="1" ht="27" customHeight="1" thickBot="1">
      <c r="A2" s="56"/>
      <c r="B2" s="116"/>
      <c r="C2" s="117"/>
      <c r="D2" s="57"/>
      <c r="E2" s="58"/>
      <c r="F2" s="38" t="s">
        <v>56</v>
      </c>
      <c r="G2" s="59"/>
      <c r="H2" s="60"/>
      <c r="I2" s="96"/>
      <c r="J2" s="61"/>
      <c r="K2" s="61"/>
      <c r="L2" s="62"/>
      <c r="M2" s="176" t="s">
        <v>58</v>
      </c>
      <c r="N2" s="177"/>
      <c r="O2" s="93"/>
    </row>
    <row r="3" spans="1:17" s="27" customFormat="1" ht="27" customHeight="1">
      <c r="A3" s="40">
        <v>242268</v>
      </c>
      <c r="B3" s="118">
        <v>10169817</v>
      </c>
      <c r="C3" s="119" t="s">
        <v>62</v>
      </c>
      <c r="D3" s="41" t="s">
        <v>59</v>
      </c>
      <c r="E3" s="41" t="s">
        <v>60</v>
      </c>
      <c r="F3" s="41" t="s">
        <v>60</v>
      </c>
      <c r="G3" s="41" t="s">
        <v>67</v>
      </c>
      <c r="H3" s="41" t="s">
        <v>61</v>
      </c>
      <c r="I3" s="97">
        <v>275</v>
      </c>
      <c r="J3" s="42">
        <v>0</v>
      </c>
      <c r="K3" s="42">
        <v>0</v>
      </c>
      <c r="L3" s="42">
        <f t="shared" ref="L3:L7" si="0">SUM(I3-J3-K3)</f>
        <v>275</v>
      </c>
      <c r="M3" s="42">
        <f t="shared" ref="M3:M7" si="1">SUM(L3)</f>
        <v>275</v>
      </c>
      <c r="N3" s="63"/>
      <c r="O3" s="64"/>
      <c r="Q3" s="27" t="s">
        <v>57</v>
      </c>
    </row>
    <row r="4" spans="1:17" s="27" customFormat="1" ht="27" customHeight="1">
      <c r="A4" s="40">
        <v>242268</v>
      </c>
      <c r="B4" s="118">
        <v>10169818</v>
      </c>
      <c r="C4" s="119" t="s">
        <v>63</v>
      </c>
      <c r="D4" s="41" t="s">
        <v>59</v>
      </c>
      <c r="E4" s="41" t="s">
        <v>60</v>
      </c>
      <c r="F4" s="41" t="s">
        <v>60</v>
      </c>
      <c r="G4" s="41" t="s">
        <v>67</v>
      </c>
      <c r="H4" s="41" t="s">
        <v>61</v>
      </c>
      <c r="I4" s="97">
        <v>450</v>
      </c>
      <c r="J4" s="42">
        <v>0</v>
      </c>
      <c r="K4" s="42">
        <v>0</v>
      </c>
      <c r="L4" s="42">
        <f t="shared" si="0"/>
        <v>450</v>
      </c>
      <c r="M4" s="42">
        <f t="shared" si="1"/>
        <v>450</v>
      </c>
      <c r="N4" s="63"/>
      <c r="O4" s="64"/>
      <c r="Q4" s="27" t="s">
        <v>57</v>
      </c>
    </row>
    <row r="5" spans="1:17" s="27" customFormat="1" ht="27" customHeight="1">
      <c r="A5" s="40">
        <v>242268</v>
      </c>
      <c r="B5" s="118">
        <v>10169819</v>
      </c>
      <c r="C5" s="119" t="s">
        <v>64</v>
      </c>
      <c r="D5" s="41" t="s">
        <v>59</v>
      </c>
      <c r="E5" s="41" t="s">
        <v>60</v>
      </c>
      <c r="F5" s="41" t="s">
        <v>60</v>
      </c>
      <c r="G5" s="41" t="s">
        <v>67</v>
      </c>
      <c r="H5" s="41" t="s">
        <v>61</v>
      </c>
      <c r="I5" s="97">
        <v>700</v>
      </c>
      <c r="J5" s="42">
        <v>0</v>
      </c>
      <c r="K5" s="42">
        <v>0</v>
      </c>
      <c r="L5" s="42">
        <f t="shared" si="0"/>
        <v>700</v>
      </c>
      <c r="M5" s="42">
        <f t="shared" si="1"/>
        <v>700</v>
      </c>
      <c r="N5" s="63"/>
      <c r="O5" s="64"/>
      <c r="Q5" s="27" t="s">
        <v>57</v>
      </c>
    </row>
    <row r="6" spans="1:17" s="27" customFormat="1" ht="27" customHeight="1">
      <c r="A6" s="40">
        <v>242268</v>
      </c>
      <c r="B6" s="118">
        <v>10169820</v>
      </c>
      <c r="C6" s="120" t="s">
        <v>65</v>
      </c>
      <c r="D6" s="41" t="s">
        <v>59</v>
      </c>
      <c r="E6" s="41" t="s">
        <v>60</v>
      </c>
      <c r="F6" s="41" t="s">
        <v>60</v>
      </c>
      <c r="G6" s="41" t="s">
        <v>67</v>
      </c>
      <c r="H6" s="41" t="s">
        <v>61</v>
      </c>
      <c r="I6" s="98">
        <v>700</v>
      </c>
      <c r="J6" s="42">
        <v>0</v>
      </c>
      <c r="K6" s="42">
        <v>0</v>
      </c>
      <c r="L6" s="42">
        <f t="shared" si="0"/>
        <v>700</v>
      </c>
      <c r="M6" s="42">
        <f t="shared" si="1"/>
        <v>700</v>
      </c>
      <c r="N6" s="63"/>
      <c r="O6" s="64"/>
      <c r="Q6" s="27" t="s">
        <v>57</v>
      </c>
    </row>
    <row r="7" spans="1:17" s="27" customFormat="1" ht="27" customHeight="1">
      <c r="A7" s="40">
        <v>242268</v>
      </c>
      <c r="B7" s="118">
        <v>10169921</v>
      </c>
      <c r="C7" s="121" t="s">
        <v>66</v>
      </c>
      <c r="D7" s="41" t="s">
        <v>59</v>
      </c>
      <c r="E7" s="41" t="s">
        <v>60</v>
      </c>
      <c r="F7" s="41" t="s">
        <v>60</v>
      </c>
      <c r="G7" s="41" t="s">
        <v>67</v>
      </c>
      <c r="H7" s="41" t="s">
        <v>61</v>
      </c>
      <c r="I7" s="97">
        <v>700</v>
      </c>
      <c r="J7" s="42">
        <v>0</v>
      </c>
      <c r="K7" s="42">
        <v>0</v>
      </c>
      <c r="L7" s="42">
        <f t="shared" si="0"/>
        <v>700</v>
      </c>
      <c r="M7" s="42">
        <f t="shared" si="1"/>
        <v>700</v>
      </c>
      <c r="N7" s="63">
        <f>SUM(M3:M7)</f>
        <v>2825</v>
      </c>
      <c r="O7" s="64"/>
      <c r="Q7" s="27" t="s">
        <v>57</v>
      </c>
    </row>
    <row r="8" spans="1:17" s="27" customFormat="1" ht="27" customHeight="1">
      <c r="A8" s="40">
        <v>242275</v>
      </c>
      <c r="B8" s="118">
        <v>10173764</v>
      </c>
      <c r="C8" s="122" t="s">
        <v>69</v>
      </c>
      <c r="D8" s="41" t="s">
        <v>59</v>
      </c>
      <c r="E8" s="41" t="s">
        <v>68</v>
      </c>
      <c r="F8" s="41" t="s">
        <v>68</v>
      </c>
      <c r="G8" s="41" t="s">
        <v>67</v>
      </c>
      <c r="H8" s="41" t="s">
        <v>61</v>
      </c>
      <c r="I8" s="99">
        <v>700</v>
      </c>
      <c r="J8" s="42">
        <v>0</v>
      </c>
      <c r="K8" s="42">
        <v>0</v>
      </c>
      <c r="L8" s="42">
        <f>SUM(I8-J8-K8)</f>
        <v>700</v>
      </c>
      <c r="M8" s="42">
        <f>SUM(L8)</f>
        <v>700</v>
      </c>
      <c r="N8" s="63"/>
      <c r="O8" s="64"/>
      <c r="Q8" s="27" t="s">
        <v>57</v>
      </c>
    </row>
    <row r="9" spans="1:17" s="27" customFormat="1" ht="27" customHeight="1">
      <c r="A9" s="40">
        <v>242275</v>
      </c>
      <c r="B9" s="118">
        <v>10173765</v>
      </c>
      <c r="C9" s="122" t="s">
        <v>70</v>
      </c>
      <c r="D9" s="41" t="s">
        <v>59</v>
      </c>
      <c r="E9" s="41" t="s">
        <v>68</v>
      </c>
      <c r="F9" s="41" t="s">
        <v>68</v>
      </c>
      <c r="G9" s="41" t="s">
        <v>67</v>
      </c>
      <c r="H9" s="41" t="s">
        <v>61</v>
      </c>
      <c r="I9" s="99">
        <v>500</v>
      </c>
      <c r="J9" s="42">
        <v>0</v>
      </c>
      <c r="K9" s="42">
        <v>0</v>
      </c>
      <c r="L9" s="42">
        <f>SUM(I9-J9-K9)</f>
        <v>500</v>
      </c>
      <c r="M9" s="42">
        <f>SUM(L9)</f>
        <v>500</v>
      </c>
      <c r="N9" s="63"/>
      <c r="O9" s="64"/>
      <c r="Q9" s="27" t="s">
        <v>57</v>
      </c>
    </row>
    <row r="10" spans="1:17" s="27" customFormat="1" ht="27" customHeight="1">
      <c r="A10" s="40">
        <v>242275</v>
      </c>
      <c r="B10" s="118">
        <v>10173766</v>
      </c>
      <c r="C10" s="119" t="s">
        <v>71</v>
      </c>
      <c r="D10" s="41" t="s">
        <v>59</v>
      </c>
      <c r="E10" s="41" t="s">
        <v>68</v>
      </c>
      <c r="F10" s="41" t="s">
        <v>68</v>
      </c>
      <c r="G10" s="41" t="s">
        <v>67</v>
      </c>
      <c r="H10" s="41" t="s">
        <v>61</v>
      </c>
      <c r="I10" s="100">
        <v>100</v>
      </c>
      <c r="J10" s="42">
        <v>0</v>
      </c>
      <c r="K10" s="42">
        <v>0</v>
      </c>
      <c r="L10" s="42">
        <f t="shared" ref="L10:L11" si="2">SUM(I10-J10-K10)</f>
        <v>100</v>
      </c>
      <c r="M10" s="42">
        <f t="shared" ref="M10:M15" si="3">SUM(L10)</f>
        <v>100</v>
      </c>
      <c r="N10" s="63"/>
      <c r="O10" s="64"/>
      <c r="Q10" s="27" t="s">
        <v>57</v>
      </c>
    </row>
    <row r="11" spans="1:17" s="27" customFormat="1" ht="27" customHeight="1">
      <c r="A11" s="40">
        <v>242275</v>
      </c>
      <c r="B11" s="118">
        <v>10173767</v>
      </c>
      <c r="C11" s="122" t="s">
        <v>72</v>
      </c>
      <c r="D11" s="41" t="s">
        <v>59</v>
      </c>
      <c r="E11" s="41" t="s">
        <v>68</v>
      </c>
      <c r="F11" s="41" t="s">
        <v>68</v>
      </c>
      <c r="G11" s="41" t="s">
        <v>67</v>
      </c>
      <c r="H11" s="41" t="s">
        <v>61</v>
      </c>
      <c r="I11" s="99">
        <v>700</v>
      </c>
      <c r="J11" s="42">
        <v>0</v>
      </c>
      <c r="K11" s="42">
        <v>0</v>
      </c>
      <c r="L11" s="42">
        <f t="shared" si="2"/>
        <v>700</v>
      </c>
      <c r="M11" s="42">
        <f t="shared" si="3"/>
        <v>700</v>
      </c>
      <c r="N11" s="63">
        <f>SUM(M8:M11)</f>
        <v>2000</v>
      </c>
      <c r="O11" s="64"/>
      <c r="Q11" s="27" t="s">
        <v>57</v>
      </c>
    </row>
    <row r="12" spans="1:17" s="27" customFormat="1" ht="27" customHeight="1">
      <c r="A12" s="40">
        <v>242284</v>
      </c>
      <c r="B12" s="118">
        <v>10173770</v>
      </c>
      <c r="C12" s="119" t="s">
        <v>74</v>
      </c>
      <c r="D12" s="41" t="s">
        <v>59</v>
      </c>
      <c r="E12" s="41" t="s">
        <v>73</v>
      </c>
      <c r="F12" s="41" t="s">
        <v>73</v>
      </c>
      <c r="G12" s="41" t="s">
        <v>67</v>
      </c>
      <c r="H12" s="41" t="s">
        <v>61</v>
      </c>
      <c r="I12" s="97">
        <v>700</v>
      </c>
      <c r="J12" s="42">
        <v>0</v>
      </c>
      <c r="K12" s="42">
        <v>0</v>
      </c>
      <c r="L12" s="42">
        <f t="shared" ref="L12:L13" si="4">SUM(I12-J12-K12)</f>
        <v>700</v>
      </c>
      <c r="M12" s="42">
        <f t="shared" si="3"/>
        <v>700</v>
      </c>
      <c r="N12" s="63"/>
      <c r="O12" s="64"/>
      <c r="Q12" s="27" t="s">
        <v>57</v>
      </c>
    </row>
    <row r="13" spans="1:17" s="27" customFormat="1" ht="27" customHeight="1">
      <c r="A13" s="40">
        <v>242284</v>
      </c>
      <c r="B13" s="118">
        <v>10173771</v>
      </c>
      <c r="C13" s="119" t="s">
        <v>75</v>
      </c>
      <c r="D13" s="41" t="s">
        <v>59</v>
      </c>
      <c r="E13" s="41" t="s">
        <v>73</v>
      </c>
      <c r="F13" s="41" t="s">
        <v>73</v>
      </c>
      <c r="G13" s="41" t="s">
        <v>67</v>
      </c>
      <c r="H13" s="41" t="s">
        <v>61</v>
      </c>
      <c r="I13" s="97">
        <v>550</v>
      </c>
      <c r="J13" s="42">
        <v>0</v>
      </c>
      <c r="K13" s="42">
        <v>0</v>
      </c>
      <c r="L13" s="42">
        <f t="shared" si="4"/>
        <v>550</v>
      </c>
      <c r="M13" s="42">
        <f t="shared" si="3"/>
        <v>550</v>
      </c>
      <c r="N13" s="63">
        <f>SUM(M12:M13)</f>
        <v>1250</v>
      </c>
      <c r="O13" s="64"/>
      <c r="Q13" s="27" t="s">
        <v>57</v>
      </c>
    </row>
    <row r="14" spans="1:17" s="27" customFormat="1" ht="27" customHeight="1">
      <c r="A14" s="43">
        <v>242289</v>
      </c>
      <c r="B14" s="123">
        <v>10173772</v>
      </c>
      <c r="C14" s="124" t="s">
        <v>77</v>
      </c>
      <c r="D14" s="44" t="s">
        <v>59</v>
      </c>
      <c r="E14" s="44" t="s">
        <v>76</v>
      </c>
      <c r="F14" s="44" t="s">
        <v>76</v>
      </c>
      <c r="G14" s="41" t="s">
        <v>67</v>
      </c>
      <c r="H14" s="41" t="s">
        <v>61</v>
      </c>
      <c r="I14" s="100">
        <v>670</v>
      </c>
      <c r="J14" s="42">
        <v>0</v>
      </c>
      <c r="K14" s="42">
        <v>0</v>
      </c>
      <c r="L14" s="42">
        <f t="shared" ref="L14:L15" si="5">SUM(I14-J14-K14)</f>
        <v>670</v>
      </c>
      <c r="M14" s="42">
        <f t="shared" si="3"/>
        <v>670</v>
      </c>
      <c r="N14" s="63"/>
      <c r="O14" s="64"/>
      <c r="Q14" s="27" t="s">
        <v>57</v>
      </c>
    </row>
    <row r="15" spans="1:17" s="27" customFormat="1" ht="27" customHeight="1">
      <c r="A15" s="43">
        <v>242289</v>
      </c>
      <c r="B15" s="123">
        <v>10173773</v>
      </c>
      <c r="C15" s="124" t="s">
        <v>78</v>
      </c>
      <c r="D15" s="44" t="s">
        <v>59</v>
      </c>
      <c r="E15" s="44" t="s">
        <v>76</v>
      </c>
      <c r="F15" s="44" t="s">
        <v>76</v>
      </c>
      <c r="G15" s="41" t="s">
        <v>67</v>
      </c>
      <c r="H15" s="41" t="s">
        <v>61</v>
      </c>
      <c r="I15" s="100">
        <v>185</v>
      </c>
      <c r="J15" s="42">
        <v>0</v>
      </c>
      <c r="K15" s="42">
        <v>0</v>
      </c>
      <c r="L15" s="42">
        <f t="shared" si="5"/>
        <v>185</v>
      </c>
      <c r="M15" s="42">
        <f t="shared" si="3"/>
        <v>185</v>
      </c>
      <c r="N15" s="63">
        <f>SUM(M14:M15)</f>
        <v>855</v>
      </c>
      <c r="O15" s="64"/>
      <c r="Q15" s="27" t="s">
        <v>57</v>
      </c>
    </row>
    <row r="16" spans="1:17" s="27" customFormat="1" ht="27" customHeight="1">
      <c r="A16" s="40">
        <v>242310</v>
      </c>
      <c r="B16" s="118">
        <v>10173774</v>
      </c>
      <c r="C16" s="121" t="s">
        <v>80</v>
      </c>
      <c r="D16" s="41" t="s">
        <v>59</v>
      </c>
      <c r="E16" s="41" t="s">
        <v>79</v>
      </c>
      <c r="F16" s="41" t="s">
        <v>79</v>
      </c>
      <c r="G16" s="41" t="s">
        <v>67</v>
      </c>
      <c r="H16" s="41" t="s">
        <v>61</v>
      </c>
      <c r="I16" s="101">
        <v>525</v>
      </c>
      <c r="J16" s="42">
        <v>0</v>
      </c>
      <c r="K16" s="42">
        <v>0</v>
      </c>
      <c r="L16" s="42">
        <f t="shared" ref="L16:L18" si="6">SUM(I16-J16-K16)</f>
        <v>525</v>
      </c>
      <c r="M16" s="42">
        <f t="shared" ref="M16:M18" si="7">SUM(L16)</f>
        <v>525</v>
      </c>
      <c r="N16" s="63"/>
      <c r="O16" s="64"/>
      <c r="Q16" s="27" t="s">
        <v>57</v>
      </c>
    </row>
    <row r="17" spans="1:17" s="27" customFormat="1" ht="27" customHeight="1">
      <c r="A17" s="40">
        <v>242310</v>
      </c>
      <c r="B17" s="118">
        <v>10173775</v>
      </c>
      <c r="C17" s="119" t="s">
        <v>81</v>
      </c>
      <c r="D17" s="41" t="s">
        <v>59</v>
      </c>
      <c r="E17" s="41" t="s">
        <v>79</v>
      </c>
      <c r="F17" s="41" t="s">
        <v>79</v>
      </c>
      <c r="G17" s="41" t="s">
        <v>67</v>
      </c>
      <c r="H17" s="41" t="s">
        <v>61</v>
      </c>
      <c r="I17" s="101">
        <v>620</v>
      </c>
      <c r="J17" s="42">
        <v>0</v>
      </c>
      <c r="K17" s="42">
        <v>0</v>
      </c>
      <c r="L17" s="42">
        <f t="shared" si="6"/>
        <v>620</v>
      </c>
      <c r="M17" s="42">
        <f t="shared" si="7"/>
        <v>620</v>
      </c>
      <c r="N17" s="63"/>
      <c r="O17" s="64"/>
      <c r="Q17" s="27" t="s">
        <v>57</v>
      </c>
    </row>
    <row r="18" spans="1:17" s="27" customFormat="1" ht="27" customHeight="1">
      <c r="A18" s="40">
        <v>242310</v>
      </c>
      <c r="B18" s="118">
        <v>10173776</v>
      </c>
      <c r="C18" s="119" t="s">
        <v>82</v>
      </c>
      <c r="D18" s="41" t="s">
        <v>59</v>
      </c>
      <c r="E18" s="41" t="s">
        <v>79</v>
      </c>
      <c r="F18" s="41" t="s">
        <v>79</v>
      </c>
      <c r="G18" s="41" t="s">
        <v>67</v>
      </c>
      <c r="H18" s="41" t="s">
        <v>61</v>
      </c>
      <c r="I18" s="101">
        <v>685</v>
      </c>
      <c r="J18" s="42">
        <v>0</v>
      </c>
      <c r="K18" s="42">
        <v>0</v>
      </c>
      <c r="L18" s="42">
        <f t="shared" si="6"/>
        <v>685</v>
      </c>
      <c r="M18" s="42">
        <f t="shared" si="7"/>
        <v>685</v>
      </c>
      <c r="N18" s="63">
        <f>SUM(M16:M18)</f>
        <v>1830</v>
      </c>
      <c r="O18" s="64"/>
      <c r="Q18" s="27" t="s">
        <v>57</v>
      </c>
    </row>
    <row r="19" spans="1:17" s="27" customFormat="1" ht="27" customHeight="1">
      <c r="A19" s="43">
        <v>242318</v>
      </c>
      <c r="B19" s="123">
        <v>10173777</v>
      </c>
      <c r="C19" s="125" t="s">
        <v>84</v>
      </c>
      <c r="D19" s="44" t="s">
        <v>59</v>
      </c>
      <c r="E19" s="44" t="s">
        <v>83</v>
      </c>
      <c r="F19" s="44" t="s">
        <v>83</v>
      </c>
      <c r="G19" s="41" t="s">
        <v>67</v>
      </c>
      <c r="H19" s="41" t="s">
        <v>61</v>
      </c>
      <c r="I19" s="102">
        <v>250</v>
      </c>
      <c r="J19" s="42">
        <v>0</v>
      </c>
      <c r="K19" s="42">
        <v>0</v>
      </c>
      <c r="L19" s="42">
        <f t="shared" ref="L19:L20" si="8">SUM(I19-J19-K19)</f>
        <v>250</v>
      </c>
      <c r="M19" s="42">
        <f t="shared" ref="M19:M32" si="9">SUM(L19)</f>
        <v>250</v>
      </c>
      <c r="N19" s="63"/>
      <c r="O19" s="64"/>
      <c r="Q19" s="27" t="s">
        <v>57</v>
      </c>
    </row>
    <row r="20" spans="1:17" s="27" customFormat="1" ht="27" customHeight="1">
      <c r="A20" s="43">
        <v>242318</v>
      </c>
      <c r="B20" s="123">
        <v>10173778</v>
      </c>
      <c r="C20" s="126" t="s">
        <v>85</v>
      </c>
      <c r="D20" s="44" t="s">
        <v>59</v>
      </c>
      <c r="E20" s="44" t="s">
        <v>83</v>
      </c>
      <c r="F20" s="44" t="s">
        <v>83</v>
      </c>
      <c r="G20" s="41" t="s">
        <v>67</v>
      </c>
      <c r="H20" s="41" t="s">
        <v>61</v>
      </c>
      <c r="I20" s="102">
        <v>550</v>
      </c>
      <c r="J20" s="42">
        <v>0</v>
      </c>
      <c r="K20" s="42">
        <v>0</v>
      </c>
      <c r="L20" s="42">
        <f t="shared" si="8"/>
        <v>550</v>
      </c>
      <c r="M20" s="42">
        <f t="shared" si="9"/>
        <v>550</v>
      </c>
      <c r="N20" s="63"/>
      <c r="O20" s="64"/>
      <c r="Q20" s="27" t="s">
        <v>57</v>
      </c>
    </row>
    <row r="21" spans="1:17" s="27" customFormat="1" ht="27" customHeight="1">
      <c r="A21" s="43">
        <v>242318</v>
      </c>
      <c r="B21" s="123">
        <v>10173779</v>
      </c>
      <c r="C21" s="126" t="s">
        <v>86</v>
      </c>
      <c r="D21" s="44" t="s">
        <v>59</v>
      </c>
      <c r="E21" s="44" t="s">
        <v>83</v>
      </c>
      <c r="F21" s="44" t="s">
        <v>83</v>
      </c>
      <c r="G21" s="41" t="s">
        <v>67</v>
      </c>
      <c r="H21" s="41" t="s">
        <v>61</v>
      </c>
      <c r="I21" s="102">
        <v>400</v>
      </c>
      <c r="J21" s="42">
        <v>0</v>
      </c>
      <c r="K21" s="42">
        <v>0</v>
      </c>
      <c r="L21" s="42">
        <f t="shared" ref="L21" si="10">SUM(I21-J21-K21)</f>
        <v>400</v>
      </c>
      <c r="M21" s="42">
        <f t="shared" si="9"/>
        <v>400</v>
      </c>
      <c r="N21" s="63">
        <f>SUM(M19:M21)</f>
        <v>1200</v>
      </c>
      <c r="O21" s="64"/>
      <c r="Q21" s="27" t="s">
        <v>57</v>
      </c>
    </row>
    <row r="22" spans="1:17" s="27" customFormat="1" ht="27" customHeight="1">
      <c r="A22" s="45">
        <v>242368</v>
      </c>
      <c r="B22" s="127">
        <v>10173902</v>
      </c>
      <c r="C22" s="128" t="s">
        <v>88</v>
      </c>
      <c r="D22" s="46" t="s">
        <v>59</v>
      </c>
      <c r="E22" s="46" t="s">
        <v>87</v>
      </c>
      <c r="F22" s="46" t="s">
        <v>87</v>
      </c>
      <c r="G22" s="41" t="s">
        <v>67</v>
      </c>
      <c r="H22" s="46" t="s">
        <v>61</v>
      </c>
      <c r="I22" s="103">
        <v>700</v>
      </c>
      <c r="J22" s="42">
        <v>0</v>
      </c>
      <c r="K22" s="42">
        <v>0</v>
      </c>
      <c r="L22" s="42">
        <f t="shared" ref="L22:L31" si="11">SUM(I22-J22-K22)</f>
        <v>700</v>
      </c>
      <c r="M22" s="42">
        <f t="shared" si="9"/>
        <v>700</v>
      </c>
      <c r="N22" s="63"/>
      <c r="O22" s="64"/>
      <c r="Q22" s="27" t="s">
        <v>57</v>
      </c>
    </row>
    <row r="23" spans="1:17" s="27" customFormat="1" ht="27" customHeight="1">
      <c r="A23" s="45">
        <v>242368</v>
      </c>
      <c r="B23" s="127">
        <v>10173903</v>
      </c>
      <c r="C23" s="129" t="s">
        <v>89</v>
      </c>
      <c r="D23" s="46" t="s">
        <v>59</v>
      </c>
      <c r="E23" s="46" t="s">
        <v>87</v>
      </c>
      <c r="F23" s="46" t="s">
        <v>87</v>
      </c>
      <c r="G23" s="41" t="s">
        <v>67</v>
      </c>
      <c r="H23" s="46" t="s">
        <v>61</v>
      </c>
      <c r="I23" s="103">
        <v>550</v>
      </c>
      <c r="J23" s="42">
        <v>0</v>
      </c>
      <c r="K23" s="42">
        <v>0</v>
      </c>
      <c r="L23" s="42">
        <f t="shared" si="11"/>
        <v>550</v>
      </c>
      <c r="M23" s="42">
        <f t="shared" si="9"/>
        <v>550</v>
      </c>
      <c r="N23" s="63"/>
      <c r="O23" s="64"/>
      <c r="Q23" s="27" t="s">
        <v>57</v>
      </c>
    </row>
    <row r="24" spans="1:17" s="27" customFormat="1" ht="27" customHeight="1">
      <c r="A24" s="45">
        <v>242368</v>
      </c>
      <c r="B24" s="127">
        <v>10173904</v>
      </c>
      <c r="C24" s="129" t="s">
        <v>90</v>
      </c>
      <c r="D24" s="46" t="s">
        <v>59</v>
      </c>
      <c r="E24" s="46" t="s">
        <v>87</v>
      </c>
      <c r="F24" s="46" t="s">
        <v>87</v>
      </c>
      <c r="G24" s="41" t="s">
        <v>67</v>
      </c>
      <c r="H24" s="46" t="s">
        <v>61</v>
      </c>
      <c r="I24" s="103">
        <v>700</v>
      </c>
      <c r="J24" s="42">
        <v>0</v>
      </c>
      <c r="K24" s="42">
        <v>0</v>
      </c>
      <c r="L24" s="42">
        <f t="shared" si="11"/>
        <v>700</v>
      </c>
      <c r="M24" s="42">
        <f t="shared" si="9"/>
        <v>700</v>
      </c>
      <c r="N24" s="63"/>
      <c r="O24" s="64"/>
      <c r="Q24" s="27" t="s">
        <v>57</v>
      </c>
    </row>
    <row r="25" spans="1:17" s="27" customFormat="1" ht="27" customHeight="1">
      <c r="A25" s="45">
        <v>242368</v>
      </c>
      <c r="B25" s="127">
        <v>10173905</v>
      </c>
      <c r="C25" s="129" t="s">
        <v>91</v>
      </c>
      <c r="D25" s="46" t="s">
        <v>59</v>
      </c>
      <c r="E25" s="46" t="s">
        <v>87</v>
      </c>
      <c r="F25" s="46" t="s">
        <v>87</v>
      </c>
      <c r="G25" s="41" t="s">
        <v>67</v>
      </c>
      <c r="H25" s="46" t="s">
        <v>61</v>
      </c>
      <c r="I25" s="103">
        <v>200</v>
      </c>
      <c r="J25" s="42">
        <v>0</v>
      </c>
      <c r="K25" s="42">
        <v>0</v>
      </c>
      <c r="L25" s="42">
        <f t="shared" si="11"/>
        <v>200</v>
      </c>
      <c r="M25" s="42">
        <f t="shared" si="9"/>
        <v>200</v>
      </c>
      <c r="N25" s="63"/>
      <c r="O25" s="64"/>
      <c r="Q25" s="27" t="s">
        <v>57</v>
      </c>
    </row>
    <row r="26" spans="1:17" s="27" customFormat="1" ht="27" customHeight="1">
      <c r="A26" s="45">
        <v>242368</v>
      </c>
      <c r="B26" s="127">
        <v>10173906</v>
      </c>
      <c r="C26" s="129" t="s">
        <v>92</v>
      </c>
      <c r="D26" s="46" t="s">
        <v>59</v>
      </c>
      <c r="E26" s="46" t="s">
        <v>87</v>
      </c>
      <c r="F26" s="46" t="s">
        <v>87</v>
      </c>
      <c r="G26" s="41" t="s">
        <v>67</v>
      </c>
      <c r="H26" s="46" t="s">
        <v>61</v>
      </c>
      <c r="I26" s="103">
        <v>700</v>
      </c>
      <c r="J26" s="42">
        <v>0</v>
      </c>
      <c r="K26" s="42">
        <v>0</v>
      </c>
      <c r="L26" s="42">
        <f t="shared" si="11"/>
        <v>700</v>
      </c>
      <c r="M26" s="42">
        <f t="shared" si="9"/>
        <v>700</v>
      </c>
      <c r="N26" s="63"/>
      <c r="O26" s="64"/>
      <c r="Q26" s="27" t="s">
        <v>57</v>
      </c>
    </row>
    <row r="27" spans="1:17" s="27" customFormat="1" ht="27" customHeight="1">
      <c r="A27" s="45">
        <v>242368</v>
      </c>
      <c r="B27" s="127">
        <v>10173907</v>
      </c>
      <c r="C27" s="129" t="s">
        <v>93</v>
      </c>
      <c r="D27" s="46" t="s">
        <v>59</v>
      </c>
      <c r="E27" s="46" t="s">
        <v>87</v>
      </c>
      <c r="F27" s="46" t="s">
        <v>87</v>
      </c>
      <c r="G27" s="41" t="s">
        <v>67</v>
      </c>
      <c r="H27" s="46" t="s">
        <v>61</v>
      </c>
      <c r="I27" s="103">
        <v>550</v>
      </c>
      <c r="J27" s="42">
        <v>0</v>
      </c>
      <c r="K27" s="42">
        <v>0</v>
      </c>
      <c r="L27" s="42">
        <f t="shared" si="11"/>
        <v>550</v>
      </c>
      <c r="M27" s="42">
        <f t="shared" si="9"/>
        <v>550</v>
      </c>
      <c r="N27" s="63">
        <f>SUM(M22:M27)</f>
        <v>3400</v>
      </c>
      <c r="O27" s="64"/>
      <c r="Q27" s="27" t="s">
        <v>57</v>
      </c>
    </row>
    <row r="28" spans="1:17" s="27" customFormat="1" ht="27" customHeight="1">
      <c r="A28" s="40">
        <v>242369</v>
      </c>
      <c r="B28" s="118" t="str">
        <f>"10173752"</f>
        <v>10173752</v>
      </c>
      <c r="C28" s="130" t="s">
        <v>96</v>
      </c>
      <c r="D28" s="41" t="s">
        <v>59</v>
      </c>
      <c r="E28" s="41" t="s">
        <v>95</v>
      </c>
      <c r="F28" s="41" t="s">
        <v>94</v>
      </c>
      <c r="G28" s="41" t="s">
        <v>67</v>
      </c>
      <c r="H28" s="41" t="s">
        <v>61</v>
      </c>
      <c r="I28" s="104">
        <v>585</v>
      </c>
      <c r="J28" s="42">
        <v>0</v>
      </c>
      <c r="K28" s="42">
        <v>0</v>
      </c>
      <c r="L28" s="42">
        <f t="shared" si="11"/>
        <v>585</v>
      </c>
      <c r="M28" s="42">
        <f t="shared" si="9"/>
        <v>585</v>
      </c>
      <c r="N28" s="63"/>
      <c r="O28" s="64"/>
      <c r="Q28" s="27" t="s">
        <v>57</v>
      </c>
    </row>
    <row r="29" spans="1:17" s="27" customFormat="1" ht="27" customHeight="1">
      <c r="A29" s="40">
        <v>242369</v>
      </c>
      <c r="B29" s="118" t="str">
        <f>"10173753"</f>
        <v>10173753</v>
      </c>
      <c r="C29" s="130" t="s">
        <v>97</v>
      </c>
      <c r="D29" s="41" t="s">
        <v>59</v>
      </c>
      <c r="E29" s="41" t="s">
        <v>95</v>
      </c>
      <c r="F29" s="41" t="s">
        <v>94</v>
      </c>
      <c r="G29" s="41" t="s">
        <v>67</v>
      </c>
      <c r="H29" s="41" t="s">
        <v>61</v>
      </c>
      <c r="I29" s="104">
        <v>585</v>
      </c>
      <c r="J29" s="42">
        <v>0</v>
      </c>
      <c r="K29" s="42">
        <v>0</v>
      </c>
      <c r="L29" s="42">
        <f t="shared" si="11"/>
        <v>585</v>
      </c>
      <c r="M29" s="42">
        <f t="shared" si="9"/>
        <v>585</v>
      </c>
      <c r="N29" s="63"/>
      <c r="O29" s="64"/>
      <c r="Q29" s="27" t="s">
        <v>57</v>
      </c>
    </row>
    <row r="30" spans="1:17" s="27" customFormat="1" ht="27" customHeight="1">
      <c r="A30" s="40">
        <v>242369</v>
      </c>
      <c r="B30" s="118" t="str">
        <f>"10173754"</f>
        <v>10173754</v>
      </c>
      <c r="C30" s="130" t="s">
        <v>98</v>
      </c>
      <c r="D30" s="41" t="s">
        <v>59</v>
      </c>
      <c r="E30" s="41" t="s">
        <v>95</v>
      </c>
      <c r="F30" s="41" t="s">
        <v>94</v>
      </c>
      <c r="G30" s="41" t="s">
        <v>67</v>
      </c>
      <c r="H30" s="41" t="s">
        <v>61</v>
      </c>
      <c r="I30" s="104">
        <v>650</v>
      </c>
      <c r="J30" s="42">
        <v>0</v>
      </c>
      <c r="K30" s="42">
        <v>0</v>
      </c>
      <c r="L30" s="42">
        <f t="shared" si="11"/>
        <v>650</v>
      </c>
      <c r="M30" s="42">
        <f t="shared" si="9"/>
        <v>650</v>
      </c>
      <c r="N30" s="63"/>
      <c r="O30" s="64"/>
      <c r="Q30" s="27" t="s">
        <v>57</v>
      </c>
    </row>
    <row r="31" spans="1:17" s="27" customFormat="1" ht="27" customHeight="1">
      <c r="A31" s="40">
        <v>242369</v>
      </c>
      <c r="B31" s="118" t="str">
        <f>"10173755"</f>
        <v>10173755</v>
      </c>
      <c r="C31" s="130" t="s">
        <v>99</v>
      </c>
      <c r="D31" s="41" t="s">
        <v>59</v>
      </c>
      <c r="E31" s="41" t="s">
        <v>95</v>
      </c>
      <c r="F31" s="41" t="s">
        <v>94</v>
      </c>
      <c r="G31" s="41" t="s">
        <v>67</v>
      </c>
      <c r="H31" s="41" t="s">
        <v>61</v>
      </c>
      <c r="I31" s="104">
        <v>625</v>
      </c>
      <c r="J31" s="42">
        <v>0</v>
      </c>
      <c r="K31" s="42">
        <v>0</v>
      </c>
      <c r="L31" s="42">
        <f t="shared" si="11"/>
        <v>625</v>
      </c>
      <c r="M31" s="42">
        <f t="shared" si="9"/>
        <v>625</v>
      </c>
      <c r="N31" s="63"/>
      <c r="O31" s="64"/>
      <c r="Q31" s="27" t="s">
        <v>57</v>
      </c>
    </row>
    <row r="32" spans="1:17" s="27" customFormat="1" ht="27" customHeight="1">
      <c r="A32" s="40">
        <v>242369</v>
      </c>
      <c r="B32" s="118" t="str">
        <f>"10173756"</f>
        <v>10173756</v>
      </c>
      <c r="C32" s="130" t="s">
        <v>100</v>
      </c>
      <c r="D32" s="41" t="s">
        <v>59</v>
      </c>
      <c r="E32" s="41" t="s">
        <v>95</v>
      </c>
      <c r="F32" s="41" t="s">
        <v>94</v>
      </c>
      <c r="G32" s="41" t="s">
        <v>67</v>
      </c>
      <c r="H32" s="41" t="s">
        <v>61</v>
      </c>
      <c r="I32" s="104">
        <v>575</v>
      </c>
      <c r="J32" s="42">
        <v>0</v>
      </c>
      <c r="K32" s="42">
        <v>0</v>
      </c>
      <c r="L32" s="42">
        <f t="shared" ref="L32" si="12">SUM(I32-J32-K32)</f>
        <v>575</v>
      </c>
      <c r="M32" s="42">
        <f t="shared" si="9"/>
        <v>575</v>
      </c>
      <c r="N32" s="63"/>
      <c r="O32" s="64"/>
      <c r="Q32" s="27" t="s">
        <v>57</v>
      </c>
    </row>
    <row r="33" spans="1:81" s="27" customFormat="1" ht="27" customHeight="1">
      <c r="A33" s="40">
        <v>242369</v>
      </c>
      <c r="B33" s="118">
        <v>10173901</v>
      </c>
      <c r="C33" s="130" t="s">
        <v>101</v>
      </c>
      <c r="D33" s="41" t="s">
        <v>59</v>
      </c>
      <c r="E33" s="41" t="s">
        <v>95</v>
      </c>
      <c r="F33" s="41" t="s">
        <v>94</v>
      </c>
      <c r="G33" s="41" t="s">
        <v>67</v>
      </c>
      <c r="H33" s="41" t="s">
        <v>61</v>
      </c>
      <c r="I33" s="104">
        <v>75</v>
      </c>
      <c r="J33" s="42">
        <v>0</v>
      </c>
      <c r="K33" s="42">
        <v>0</v>
      </c>
      <c r="L33" s="42">
        <f>SUM(I33-J33-K33)</f>
        <v>75</v>
      </c>
      <c r="M33" s="42">
        <f>SUM(L33)</f>
        <v>75</v>
      </c>
      <c r="N33" s="63">
        <f>SUM(M28:M33)</f>
        <v>3095</v>
      </c>
      <c r="O33" s="64"/>
      <c r="Q33" s="27" t="s">
        <v>57</v>
      </c>
    </row>
    <row r="34" spans="1:81" s="66" customFormat="1" ht="27" customHeight="1">
      <c r="A34" s="47">
        <v>242313</v>
      </c>
      <c r="B34" s="131">
        <v>10169840</v>
      </c>
      <c r="C34" s="132" t="s">
        <v>104</v>
      </c>
      <c r="D34" s="48" t="s">
        <v>59</v>
      </c>
      <c r="E34" s="48" t="s">
        <v>102</v>
      </c>
      <c r="F34" s="48" t="s">
        <v>102</v>
      </c>
      <c r="G34" s="41" t="s">
        <v>67</v>
      </c>
      <c r="H34" s="48" t="s">
        <v>61</v>
      </c>
      <c r="I34" s="105">
        <v>470</v>
      </c>
      <c r="J34" s="49">
        <v>0</v>
      </c>
      <c r="K34" s="49">
        <v>0</v>
      </c>
      <c r="L34" s="49">
        <f t="shared" ref="L34:L40" si="13">+I34-J34-K34</f>
        <v>470</v>
      </c>
      <c r="M34" s="50">
        <f t="shared" ref="M34:M40" si="14">+L34</f>
        <v>470</v>
      </c>
      <c r="N34" s="92">
        <f>+M34</f>
        <v>470</v>
      </c>
      <c r="O34" s="65"/>
      <c r="Q34" s="66" t="s">
        <v>103</v>
      </c>
      <c r="CC34" s="67"/>
    </row>
    <row r="35" spans="1:81" s="66" customFormat="1" ht="27" customHeight="1">
      <c r="A35" s="47">
        <v>242313</v>
      </c>
      <c r="B35" s="131">
        <v>10173806</v>
      </c>
      <c r="C35" s="132" t="s">
        <v>105</v>
      </c>
      <c r="D35" s="48" t="s">
        <v>59</v>
      </c>
      <c r="E35" s="48" t="s">
        <v>102</v>
      </c>
      <c r="F35" s="48" t="s">
        <v>102</v>
      </c>
      <c r="G35" s="41" t="s">
        <v>67</v>
      </c>
      <c r="H35" s="48" t="s">
        <v>61</v>
      </c>
      <c r="I35" s="105">
        <v>582</v>
      </c>
      <c r="J35" s="49">
        <v>0</v>
      </c>
      <c r="K35" s="49">
        <v>0</v>
      </c>
      <c r="L35" s="49">
        <f>+I35-J35-K35</f>
        <v>582</v>
      </c>
      <c r="M35" s="50">
        <f>+L35</f>
        <v>582</v>
      </c>
      <c r="N35" s="92">
        <f t="shared" ref="N35:N40" si="15">+M35</f>
        <v>582</v>
      </c>
      <c r="O35" s="65"/>
      <c r="Q35" s="66" t="s">
        <v>103</v>
      </c>
      <c r="CC35" s="67"/>
    </row>
    <row r="36" spans="1:81" s="66" customFormat="1" ht="27" customHeight="1">
      <c r="A36" s="47">
        <v>242313</v>
      </c>
      <c r="B36" s="131">
        <v>10173805</v>
      </c>
      <c r="C36" s="132" t="s">
        <v>106</v>
      </c>
      <c r="D36" s="48" t="s">
        <v>59</v>
      </c>
      <c r="E36" s="48" t="s">
        <v>102</v>
      </c>
      <c r="F36" s="48" t="s">
        <v>102</v>
      </c>
      <c r="G36" s="41" t="s">
        <v>67</v>
      </c>
      <c r="H36" s="48" t="s">
        <v>61</v>
      </c>
      <c r="I36" s="105">
        <v>333</v>
      </c>
      <c r="J36" s="49">
        <v>0</v>
      </c>
      <c r="K36" s="49">
        <v>0</v>
      </c>
      <c r="L36" s="49">
        <f>+I36-J36-K36</f>
        <v>333</v>
      </c>
      <c r="M36" s="50">
        <f>+L36</f>
        <v>333</v>
      </c>
      <c r="N36" s="92">
        <f t="shared" si="15"/>
        <v>333</v>
      </c>
      <c r="O36" s="65"/>
      <c r="Q36" s="66" t="s">
        <v>103</v>
      </c>
      <c r="CC36" s="67"/>
    </row>
    <row r="37" spans="1:81" s="66" customFormat="1" ht="27" customHeight="1">
      <c r="A37" s="47">
        <v>242313</v>
      </c>
      <c r="B37" s="131">
        <v>10173804</v>
      </c>
      <c r="C37" s="132" t="s">
        <v>107</v>
      </c>
      <c r="D37" s="48" t="s">
        <v>59</v>
      </c>
      <c r="E37" s="48" t="s">
        <v>102</v>
      </c>
      <c r="F37" s="48" t="s">
        <v>102</v>
      </c>
      <c r="G37" s="41" t="s">
        <v>67</v>
      </c>
      <c r="H37" s="48" t="s">
        <v>61</v>
      </c>
      <c r="I37" s="105">
        <v>275</v>
      </c>
      <c r="J37" s="49">
        <v>0</v>
      </c>
      <c r="K37" s="49">
        <v>0</v>
      </c>
      <c r="L37" s="49">
        <f>+I37-J37-K37</f>
        <v>275</v>
      </c>
      <c r="M37" s="50">
        <f>+L37</f>
        <v>275</v>
      </c>
      <c r="N37" s="92">
        <f t="shared" si="15"/>
        <v>275</v>
      </c>
      <c r="O37" s="65"/>
      <c r="Q37" s="66" t="s">
        <v>103</v>
      </c>
      <c r="CC37" s="67"/>
    </row>
    <row r="38" spans="1:81" s="66" customFormat="1" ht="27" customHeight="1">
      <c r="A38" s="47">
        <v>242313</v>
      </c>
      <c r="B38" s="131">
        <v>10173803</v>
      </c>
      <c r="C38" s="132" t="s">
        <v>108</v>
      </c>
      <c r="D38" s="48" t="s">
        <v>59</v>
      </c>
      <c r="E38" s="48" t="s">
        <v>102</v>
      </c>
      <c r="F38" s="48" t="s">
        <v>102</v>
      </c>
      <c r="G38" s="41" t="s">
        <v>67</v>
      </c>
      <c r="H38" s="48" t="s">
        <v>61</v>
      </c>
      <c r="I38" s="105">
        <v>526</v>
      </c>
      <c r="J38" s="49">
        <v>0</v>
      </c>
      <c r="K38" s="49">
        <v>0</v>
      </c>
      <c r="L38" s="49">
        <f>+I38-J38-K38</f>
        <v>526</v>
      </c>
      <c r="M38" s="50">
        <f>+L38</f>
        <v>526</v>
      </c>
      <c r="N38" s="92">
        <f t="shared" si="15"/>
        <v>526</v>
      </c>
      <c r="O38" s="65"/>
      <c r="Q38" s="66" t="s">
        <v>103</v>
      </c>
      <c r="CC38" s="67"/>
    </row>
    <row r="39" spans="1:81" s="66" customFormat="1" ht="27" customHeight="1">
      <c r="A39" s="47">
        <v>242313</v>
      </c>
      <c r="B39" s="131">
        <v>10173802</v>
      </c>
      <c r="C39" s="132" t="s">
        <v>109</v>
      </c>
      <c r="D39" s="48" t="s">
        <v>59</v>
      </c>
      <c r="E39" s="48" t="s">
        <v>102</v>
      </c>
      <c r="F39" s="48" t="s">
        <v>102</v>
      </c>
      <c r="G39" s="41" t="s">
        <v>67</v>
      </c>
      <c r="H39" s="48" t="s">
        <v>61</v>
      </c>
      <c r="I39" s="105">
        <v>633</v>
      </c>
      <c r="J39" s="49">
        <v>0</v>
      </c>
      <c r="K39" s="49">
        <v>0</v>
      </c>
      <c r="L39" s="49">
        <f>+I39-J39-K39</f>
        <v>633</v>
      </c>
      <c r="M39" s="50">
        <f>+L39</f>
        <v>633</v>
      </c>
      <c r="N39" s="92">
        <f t="shared" si="15"/>
        <v>633</v>
      </c>
      <c r="O39" s="65"/>
      <c r="Q39" s="66" t="s">
        <v>103</v>
      </c>
      <c r="CC39" s="67"/>
    </row>
    <row r="40" spans="1:81" s="66" customFormat="1" ht="27" customHeight="1">
      <c r="A40" s="47">
        <v>242313</v>
      </c>
      <c r="B40" s="131">
        <v>10173801</v>
      </c>
      <c r="C40" s="132" t="s">
        <v>110</v>
      </c>
      <c r="D40" s="48" t="s">
        <v>59</v>
      </c>
      <c r="E40" s="48" t="s">
        <v>102</v>
      </c>
      <c r="F40" s="48" t="s">
        <v>102</v>
      </c>
      <c r="G40" s="41" t="s">
        <v>67</v>
      </c>
      <c r="H40" s="48" t="s">
        <v>61</v>
      </c>
      <c r="I40" s="105">
        <v>470</v>
      </c>
      <c r="J40" s="49">
        <v>0</v>
      </c>
      <c r="K40" s="49">
        <v>0</v>
      </c>
      <c r="L40" s="49">
        <f t="shared" si="13"/>
        <v>470</v>
      </c>
      <c r="M40" s="50">
        <f t="shared" si="14"/>
        <v>470</v>
      </c>
      <c r="N40" s="92">
        <f t="shared" si="15"/>
        <v>470</v>
      </c>
      <c r="O40" s="65"/>
      <c r="Q40" s="66" t="s">
        <v>103</v>
      </c>
      <c r="CC40" s="67"/>
    </row>
    <row r="41" spans="1:81" s="86" customFormat="1" ht="27" customHeight="1">
      <c r="A41" s="77">
        <v>242317</v>
      </c>
      <c r="B41" s="133" t="s">
        <v>113</v>
      </c>
      <c r="C41" s="134" t="s">
        <v>114</v>
      </c>
      <c r="D41" s="78" t="s">
        <v>59</v>
      </c>
      <c r="E41" s="79" t="s">
        <v>111</v>
      </c>
      <c r="F41" s="80" t="s">
        <v>111</v>
      </c>
      <c r="G41" s="41" t="s">
        <v>67</v>
      </c>
      <c r="H41" s="81" t="s">
        <v>61</v>
      </c>
      <c r="I41" s="106">
        <v>500</v>
      </c>
      <c r="J41" s="83">
        <v>0</v>
      </c>
      <c r="K41" s="84">
        <v>0</v>
      </c>
      <c r="L41" s="84">
        <v>500</v>
      </c>
      <c r="M41" s="94">
        <v>500</v>
      </c>
      <c r="N41" s="85">
        <v>500</v>
      </c>
      <c r="O41" s="68" t="s">
        <v>112</v>
      </c>
    </row>
    <row r="42" spans="1:81" s="86" customFormat="1" ht="27" customHeight="1">
      <c r="A42" s="77">
        <v>242317</v>
      </c>
      <c r="B42" s="133" t="s">
        <v>115</v>
      </c>
      <c r="C42" s="134" t="s">
        <v>116</v>
      </c>
      <c r="D42" s="78" t="s">
        <v>59</v>
      </c>
      <c r="E42" s="79" t="s">
        <v>111</v>
      </c>
      <c r="F42" s="80" t="s">
        <v>111</v>
      </c>
      <c r="G42" s="41" t="s">
        <v>67</v>
      </c>
      <c r="H42" s="81" t="s">
        <v>61</v>
      </c>
      <c r="I42" s="106">
        <v>700</v>
      </c>
      <c r="J42" s="83">
        <v>0</v>
      </c>
      <c r="K42" s="84">
        <v>0</v>
      </c>
      <c r="L42" s="84">
        <v>700</v>
      </c>
      <c r="M42" s="94">
        <v>700</v>
      </c>
      <c r="N42" s="85">
        <v>700</v>
      </c>
      <c r="O42" s="68" t="s">
        <v>112</v>
      </c>
    </row>
    <row r="43" spans="1:81" s="86" customFormat="1" ht="27" customHeight="1">
      <c r="A43" s="77">
        <v>242317</v>
      </c>
      <c r="B43" s="133" t="s">
        <v>117</v>
      </c>
      <c r="C43" s="134" t="s">
        <v>118</v>
      </c>
      <c r="D43" s="78" t="s">
        <v>59</v>
      </c>
      <c r="E43" s="79" t="s">
        <v>111</v>
      </c>
      <c r="F43" s="80" t="s">
        <v>111</v>
      </c>
      <c r="G43" s="41" t="s">
        <v>67</v>
      </c>
      <c r="H43" s="81" t="s">
        <v>61</v>
      </c>
      <c r="I43" s="106">
        <v>700</v>
      </c>
      <c r="J43" s="83">
        <v>0</v>
      </c>
      <c r="K43" s="84">
        <v>0</v>
      </c>
      <c r="L43" s="84">
        <v>700</v>
      </c>
      <c r="M43" s="94">
        <v>700</v>
      </c>
      <c r="N43" s="85">
        <v>700</v>
      </c>
      <c r="O43" s="68" t="s">
        <v>112</v>
      </c>
    </row>
    <row r="44" spans="1:81" s="86" customFormat="1" ht="27" customHeight="1">
      <c r="A44" s="77">
        <v>242317</v>
      </c>
      <c r="B44" s="133" t="s">
        <v>119</v>
      </c>
      <c r="C44" s="134" t="s">
        <v>120</v>
      </c>
      <c r="D44" s="78" t="s">
        <v>59</v>
      </c>
      <c r="E44" s="79" t="s">
        <v>111</v>
      </c>
      <c r="F44" s="80" t="s">
        <v>111</v>
      </c>
      <c r="G44" s="41" t="s">
        <v>67</v>
      </c>
      <c r="H44" s="81" t="s">
        <v>61</v>
      </c>
      <c r="I44" s="106">
        <v>633</v>
      </c>
      <c r="J44" s="83">
        <v>0</v>
      </c>
      <c r="K44" s="84">
        <v>0</v>
      </c>
      <c r="L44" s="84">
        <v>633</v>
      </c>
      <c r="M44" s="94">
        <v>633</v>
      </c>
      <c r="N44" s="85">
        <v>633</v>
      </c>
      <c r="O44" s="68" t="s">
        <v>112</v>
      </c>
    </row>
    <row r="45" spans="1:81" s="27" customFormat="1" ht="27" customHeight="1">
      <c r="A45" s="68">
        <v>242317</v>
      </c>
      <c r="B45" s="135" t="s">
        <v>121</v>
      </c>
      <c r="C45" s="136" t="s">
        <v>122</v>
      </c>
      <c r="D45" s="69" t="s">
        <v>59</v>
      </c>
      <c r="E45" s="70" t="s">
        <v>111</v>
      </c>
      <c r="F45" s="71" t="s">
        <v>111</v>
      </c>
      <c r="G45" s="41" t="s">
        <v>67</v>
      </c>
      <c r="H45" s="72" t="s">
        <v>61</v>
      </c>
      <c r="I45" s="107">
        <v>367</v>
      </c>
      <c r="J45" s="74">
        <v>0</v>
      </c>
      <c r="K45" s="73">
        <v>0</v>
      </c>
      <c r="L45" s="73">
        <v>367</v>
      </c>
      <c r="M45" s="75">
        <v>367</v>
      </c>
      <c r="N45" s="76">
        <v>367</v>
      </c>
      <c r="O45" s="68" t="s">
        <v>112</v>
      </c>
    </row>
    <row r="46" spans="1:81" s="27" customFormat="1" ht="27" customHeight="1">
      <c r="A46" s="68">
        <v>242317</v>
      </c>
      <c r="B46" s="135" t="s">
        <v>123</v>
      </c>
      <c r="C46" s="136" t="s">
        <v>124</v>
      </c>
      <c r="D46" s="69" t="s">
        <v>59</v>
      </c>
      <c r="E46" s="70" t="s">
        <v>111</v>
      </c>
      <c r="F46" s="71" t="s">
        <v>111</v>
      </c>
      <c r="G46" s="41" t="s">
        <v>67</v>
      </c>
      <c r="H46" s="72" t="s">
        <v>61</v>
      </c>
      <c r="I46" s="107">
        <v>366</v>
      </c>
      <c r="J46" s="74">
        <v>0</v>
      </c>
      <c r="K46" s="73">
        <v>0</v>
      </c>
      <c r="L46" s="73">
        <v>366</v>
      </c>
      <c r="M46" s="75">
        <v>366</v>
      </c>
      <c r="N46" s="76">
        <v>366</v>
      </c>
      <c r="O46" s="68" t="s">
        <v>112</v>
      </c>
    </row>
    <row r="47" spans="1:81" s="27" customFormat="1" ht="27" customHeight="1">
      <c r="A47" s="68">
        <v>242317</v>
      </c>
      <c r="B47" s="135" t="s">
        <v>125</v>
      </c>
      <c r="C47" s="136" t="s">
        <v>126</v>
      </c>
      <c r="D47" s="69" t="s">
        <v>59</v>
      </c>
      <c r="E47" s="70" t="s">
        <v>111</v>
      </c>
      <c r="F47" s="71" t="s">
        <v>111</v>
      </c>
      <c r="G47" s="41" t="s">
        <v>67</v>
      </c>
      <c r="H47" s="72" t="s">
        <v>61</v>
      </c>
      <c r="I47" s="107">
        <v>700</v>
      </c>
      <c r="J47" s="74">
        <v>0</v>
      </c>
      <c r="K47" s="73">
        <v>0</v>
      </c>
      <c r="L47" s="73">
        <v>700</v>
      </c>
      <c r="M47" s="75">
        <v>700</v>
      </c>
      <c r="N47" s="76">
        <v>700</v>
      </c>
      <c r="O47" s="68" t="s">
        <v>112</v>
      </c>
    </row>
    <row r="48" spans="1:81" s="27" customFormat="1" ht="27" customHeight="1">
      <c r="A48" s="68">
        <v>242317</v>
      </c>
      <c r="B48" s="135" t="s">
        <v>127</v>
      </c>
      <c r="C48" s="136" t="s">
        <v>128</v>
      </c>
      <c r="D48" s="69" t="s">
        <v>59</v>
      </c>
      <c r="E48" s="70" t="s">
        <v>111</v>
      </c>
      <c r="F48" s="71" t="s">
        <v>111</v>
      </c>
      <c r="G48" s="41" t="s">
        <v>67</v>
      </c>
      <c r="H48" s="72" t="s">
        <v>61</v>
      </c>
      <c r="I48" s="107">
        <v>367</v>
      </c>
      <c r="J48" s="74">
        <v>0</v>
      </c>
      <c r="K48" s="73">
        <v>0</v>
      </c>
      <c r="L48" s="73">
        <v>367</v>
      </c>
      <c r="M48" s="75">
        <v>367</v>
      </c>
      <c r="N48" s="76">
        <v>367</v>
      </c>
      <c r="O48" s="68" t="s">
        <v>112</v>
      </c>
    </row>
    <row r="49" spans="1:16" s="27" customFormat="1" ht="27" customHeight="1">
      <c r="A49" s="68">
        <v>242317</v>
      </c>
      <c r="B49" s="135" t="s">
        <v>129</v>
      </c>
      <c r="C49" s="136" t="s">
        <v>130</v>
      </c>
      <c r="D49" s="69" t="s">
        <v>59</v>
      </c>
      <c r="E49" s="70" t="s">
        <v>111</v>
      </c>
      <c r="F49" s="71" t="s">
        <v>111</v>
      </c>
      <c r="G49" s="41" t="s">
        <v>67</v>
      </c>
      <c r="H49" s="72" t="s">
        <v>61</v>
      </c>
      <c r="I49" s="107">
        <v>700</v>
      </c>
      <c r="J49" s="74">
        <v>0</v>
      </c>
      <c r="K49" s="73">
        <v>0</v>
      </c>
      <c r="L49" s="73">
        <v>700</v>
      </c>
      <c r="M49" s="75">
        <v>700</v>
      </c>
      <c r="N49" s="76">
        <v>700</v>
      </c>
      <c r="O49" s="68" t="s">
        <v>112</v>
      </c>
    </row>
    <row r="50" spans="1:16" s="27" customFormat="1" ht="27" customHeight="1">
      <c r="A50" s="68">
        <v>242317</v>
      </c>
      <c r="B50" s="135" t="s">
        <v>131</v>
      </c>
      <c r="C50" s="136" t="s">
        <v>132</v>
      </c>
      <c r="D50" s="69" t="s">
        <v>59</v>
      </c>
      <c r="E50" s="70" t="s">
        <v>111</v>
      </c>
      <c r="F50" s="71" t="s">
        <v>111</v>
      </c>
      <c r="G50" s="41" t="s">
        <v>67</v>
      </c>
      <c r="H50" s="72" t="s">
        <v>61</v>
      </c>
      <c r="I50" s="107">
        <v>490</v>
      </c>
      <c r="J50" s="74">
        <v>0</v>
      </c>
      <c r="K50" s="73">
        <v>0</v>
      </c>
      <c r="L50" s="73">
        <v>490</v>
      </c>
      <c r="M50" s="75">
        <v>490</v>
      </c>
      <c r="N50" s="76">
        <v>490</v>
      </c>
      <c r="O50" s="68" t="s">
        <v>112</v>
      </c>
    </row>
    <row r="51" spans="1:16" s="27" customFormat="1" ht="27" customHeight="1">
      <c r="A51" s="68">
        <v>242317</v>
      </c>
      <c r="B51" s="135" t="s">
        <v>133</v>
      </c>
      <c r="C51" s="136" t="s">
        <v>134</v>
      </c>
      <c r="D51" s="69" t="s">
        <v>59</v>
      </c>
      <c r="E51" s="70" t="s">
        <v>111</v>
      </c>
      <c r="F51" s="71" t="s">
        <v>111</v>
      </c>
      <c r="G51" s="41" t="s">
        <v>67</v>
      </c>
      <c r="H51" s="72" t="s">
        <v>61</v>
      </c>
      <c r="I51" s="107">
        <v>490</v>
      </c>
      <c r="J51" s="74">
        <v>0</v>
      </c>
      <c r="K51" s="73">
        <v>0</v>
      </c>
      <c r="L51" s="73">
        <v>490</v>
      </c>
      <c r="M51" s="75">
        <v>490</v>
      </c>
      <c r="N51" s="76">
        <v>490</v>
      </c>
      <c r="O51" s="68" t="s">
        <v>112</v>
      </c>
    </row>
    <row r="52" spans="1:16" s="27" customFormat="1" ht="27" customHeight="1">
      <c r="A52" s="68">
        <v>242317</v>
      </c>
      <c r="B52" s="135" t="s">
        <v>135</v>
      </c>
      <c r="C52" s="136" t="s">
        <v>136</v>
      </c>
      <c r="D52" s="69" t="s">
        <v>59</v>
      </c>
      <c r="E52" s="70" t="s">
        <v>111</v>
      </c>
      <c r="F52" s="71" t="s">
        <v>111</v>
      </c>
      <c r="G52" s="41" t="s">
        <v>67</v>
      </c>
      <c r="H52" s="72" t="s">
        <v>61</v>
      </c>
      <c r="I52" s="107">
        <v>397</v>
      </c>
      <c r="J52" s="74">
        <v>0</v>
      </c>
      <c r="K52" s="73">
        <v>0</v>
      </c>
      <c r="L52" s="73">
        <v>397</v>
      </c>
      <c r="M52" s="75">
        <v>397</v>
      </c>
      <c r="N52" s="76">
        <v>397</v>
      </c>
      <c r="O52" s="68" t="s">
        <v>112</v>
      </c>
      <c r="P52" s="145"/>
    </row>
    <row r="53" spans="1:16" s="86" customFormat="1" ht="27" customHeight="1">
      <c r="A53" s="77">
        <v>242341</v>
      </c>
      <c r="B53" s="133" t="s">
        <v>138</v>
      </c>
      <c r="C53" s="134" t="s">
        <v>139</v>
      </c>
      <c r="D53" s="78" t="s">
        <v>59</v>
      </c>
      <c r="E53" s="79" t="s">
        <v>137</v>
      </c>
      <c r="F53" s="80" t="s">
        <v>137</v>
      </c>
      <c r="G53" s="41" t="s">
        <v>67</v>
      </c>
      <c r="H53" s="81" t="s">
        <v>61</v>
      </c>
      <c r="I53" s="108">
        <v>200</v>
      </c>
      <c r="J53" s="83">
        <v>0</v>
      </c>
      <c r="K53" s="84">
        <v>0</v>
      </c>
      <c r="L53" s="82">
        <v>200</v>
      </c>
      <c r="M53" s="82">
        <v>200</v>
      </c>
      <c r="N53" s="85">
        <f>+M53</f>
        <v>200</v>
      </c>
      <c r="O53" s="68" t="s">
        <v>112</v>
      </c>
    </row>
    <row r="54" spans="1:16" s="86" customFormat="1" ht="27" customHeight="1">
      <c r="A54" s="77">
        <v>242341</v>
      </c>
      <c r="B54" s="133" t="s">
        <v>140</v>
      </c>
      <c r="C54" s="134" t="s">
        <v>141</v>
      </c>
      <c r="D54" s="78" t="s">
        <v>59</v>
      </c>
      <c r="E54" s="79" t="s">
        <v>137</v>
      </c>
      <c r="F54" s="80" t="s">
        <v>137</v>
      </c>
      <c r="G54" s="41" t="s">
        <v>67</v>
      </c>
      <c r="H54" s="81" t="s">
        <v>61</v>
      </c>
      <c r="I54" s="108">
        <v>600</v>
      </c>
      <c r="J54" s="83">
        <v>0</v>
      </c>
      <c r="K54" s="84">
        <v>0</v>
      </c>
      <c r="L54" s="82">
        <v>600</v>
      </c>
      <c r="M54" s="82">
        <v>600</v>
      </c>
      <c r="N54" s="85">
        <f>+M54</f>
        <v>600</v>
      </c>
      <c r="O54" s="68" t="s">
        <v>112</v>
      </c>
    </row>
    <row r="55" spans="1:16" s="86" customFormat="1" ht="27" customHeight="1">
      <c r="A55" s="77">
        <v>242341</v>
      </c>
      <c r="B55" s="133" t="s">
        <v>142</v>
      </c>
      <c r="C55" s="134" t="s">
        <v>143</v>
      </c>
      <c r="D55" s="78" t="s">
        <v>59</v>
      </c>
      <c r="E55" s="79" t="s">
        <v>137</v>
      </c>
      <c r="F55" s="80" t="s">
        <v>137</v>
      </c>
      <c r="G55" s="41" t="s">
        <v>67</v>
      </c>
      <c r="H55" s="81" t="s">
        <v>61</v>
      </c>
      <c r="I55" s="108">
        <v>525</v>
      </c>
      <c r="J55" s="83">
        <v>0</v>
      </c>
      <c r="K55" s="84">
        <v>0</v>
      </c>
      <c r="L55" s="82">
        <v>525</v>
      </c>
      <c r="M55" s="82">
        <v>525</v>
      </c>
      <c r="N55" s="85">
        <f>+M55</f>
        <v>525</v>
      </c>
      <c r="O55" s="68" t="s">
        <v>112</v>
      </c>
      <c r="P55" s="144"/>
    </row>
    <row r="56" spans="1:16" s="27" customFormat="1" ht="27" customHeight="1">
      <c r="A56" s="68">
        <v>242358</v>
      </c>
      <c r="B56" s="135" t="s">
        <v>145</v>
      </c>
      <c r="C56" s="136" t="s">
        <v>146</v>
      </c>
      <c r="D56" s="69" t="s">
        <v>59</v>
      </c>
      <c r="E56" s="70" t="s">
        <v>144</v>
      </c>
      <c r="F56" s="71" t="s">
        <v>144</v>
      </c>
      <c r="G56" s="41" t="s">
        <v>67</v>
      </c>
      <c r="H56" s="72" t="s">
        <v>61</v>
      </c>
      <c r="I56" s="109">
        <v>700</v>
      </c>
      <c r="J56" s="74">
        <v>0</v>
      </c>
      <c r="K56" s="73">
        <v>0</v>
      </c>
      <c r="L56" s="87">
        <v>700</v>
      </c>
      <c r="M56" s="87">
        <v>700</v>
      </c>
      <c r="N56" s="76">
        <v>700</v>
      </c>
      <c r="O56" s="68" t="s">
        <v>112</v>
      </c>
    </row>
    <row r="57" spans="1:16" s="27" customFormat="1" ht="27" customHeight="1">
      <c r="A57" s="68">
        <v>242358</v>
      </c>
      <c r="B57" s="135" t="s">
        <v>147</v>
      </c>
      <c r="C57" s="136" t="s">
        <v>148</v>
      </c>
      <c r="D57" s="69" t="s">
        <v>59</v>
      </c>
      <c r="E57" s="70" t="s">
        <v>144</v>
      </c>
      <c r="F57" s="71" t="s">
        <v>144</v>
      </c>
      <c r="G57" s="41" t="s">
        <v>67</v>
      </c>
      <c r="H57" s="72" t="s">
        <v>61</v>
      </c>
      <c r="I57" s="107">
        <v>700</v>
      </c>
      <c r="J57" s="74">
        <v>0</v>
      </c>
      <c r="K57" s="73">
        <v>0</v>
      </c>
      <c r="L57" s="87">
        <v>700</v>
      </c>
      <c r="M57" s="87">
        <v>700</v>
      </c>
      <c r="N57" s="76">
        <v>700</v>
      </c>
      <c r="O57" s="68" t="s">
        <v>112</v>
      </c>
    </row>
    <row r="58" spans="1:16" s="27" customFormat="1" ht="27" customHeight="1">
      <c r="A58" s="68">
        <v>242358</v>
      </c>
      <c r="B58" s="135" t="s">
        <v>149</v>
      </c>
      <c r="C58" s="136" t="s">
        <v>150</v>
      </c>
      <c r="D58" s="69" t="s">
        <v>59</v>
      </c>
      <c r="E58" s="70" t="s">
        <v>144</v>
      </c>
      <c r="F58" s="71" t="s">
        <v>144</v>
      </c>
      <c r="G58" s="41" t="s">
        <v>67</v>
      </c>
      <c r="H58" s="72" t="s">
        <v>61</v>
      </c>
      <c r="I58" s="107">
        <v>400</v>
      </c>
      <c r="J58" s="74">
        <v>0</v>
      </c>
      <c r="K58" s="73">
        <v>0</v>
      </c>
      <c r="L58" s="87">
        <v>400</v>
      </c>
      <c r="M58" s="87">
        <v>400</v>
      </c>
      <c r="N58" s="76">
        <v>400</v>
      </c>
      <c r="O58" s="68" t="s">
        <v>112</v>
      </c>
    </row>
    <row r="59" spans="1:16" s="27" customFormat="1" ht="27" customHeight="1">
      <c r="A59" s="68">
        <v>242358</v>
      </c>
      <c r="B59" s="135" t="s">
        <v>151</v>
      </c>
      <c r="C59" s="136" t="s">
        <v>152</v>
      </c>
      <c r="D59" s="69" t="s">
        <v>59</v>
      </c>
      <c r="E59" s="70" t="s">
        <v>144</v>
      </c>
      <c r="F59" s="71" t="s">
        <v>144</v>
      </c>
      <c r="G59" s="41" t="s">
        <v>67</v>
      </c>
      <c r="H59" s="72" t="s">
        <v>61</v>
      </c>
      <c r="I59" s="107">
        <v>400</v>
      </c>
      <c r="J59" s="74">
        <v>0</v>
      </c>
      <c r="K59" s="73">
        <v>0</v>
      </c>
      <c r="L59" s="87">
        <v>400</v>
      </c>
      <c r="M59" s="87">
        <v>400</v>
      </c>
      <c r="N59" s="76">
        <v>400</v>
      </c>
      <c r="O59" s="68" t="s">
        <v>112</v>
      </c>
    </row>
    <row r="60" spans="1:16" s="27" customFormat="1" ht="27" customHeight="1">
      <c r="A60" s="68">
        <v>242358</v>
      </c>
      <c r="B60" s="135" t="s">
        <v>153</v>
      </c>
      <c r="C60" s="136" t="s">
        <v>154</v>
      </c>
      <c r="D60" s="69" t="s">
        <v>59</v>
      </c>
      <c r="E60" s="70" t="s">
        <v>144</v>
      </c>
      <c r="F60" s="71" t="s">
        <v>144</v>
      </c>
      <c r="G60" s="41" t="s">
        <v>67</v>
      </c>
      <c r="H60" s="72" t="s">
        <v>61</v>
      </c>
      <c r="I60" s="107">
        <v>700</v>
      </c>
      <c r="J60" s="74">
        <v>0</v>
      </c>
      <c r="K60" s="73">
        <v>0</v>
      </c>
      <c r="L60" s="87">
        <v>700</v>
      </c>
      <c r="M60" s="87">
        <v>700</v>
      </c>
      <c r="N60" s="76">
        <v>700</v>
      </c>
      <c r="O60" s="68" t="s">
        <v>112</v>
      </c>
    </row>
    <row r="61" spans="1:16" s="27" customFormat="1" ht="27" customHeight="1">
      <c r="A61" s="68">
        <v>242358</v>
      </c>
      <c r="B61" s="135" t="s">
        <v>155</v>
      </c>
      <c r="C61" s="136" t="s">
        <v>156</v>
      </c>
      <c r="D61" s="69" t="s">
        <v>59</v>
      </c>
      <c r="E61" s="70" t="s">
        <v>144</v>
      </c>
      <c r="F61" s="71" t="s">
        <v>144</v>
      </c>
      <c r="G61" s="41" t="s">
        <v>67</v>
      </c>
      <c r="H61" s="72" t="s">
        <v>61</v>
      </c>
      <c r="I61" s="107">
        <v>550</v>
      </c>
      <c r="J61" s="74">
        <v>0</v>
      </c>
      <c r="K61" s="73">
        <v>0</v>
      </c>
      <c r="L61" s="87">
        <v>550</v>
      </c>
      <c r="M61" s="87">
        <v>550</v>
      </c>
      <c r="N61" s="76">
        <v>550</v>
      </c>
      <c r="O61" s="68" t="s">
        <v>112</v>
      </c>
    </row>
    <row r="62" spans="1:16" s="27" customFormat="1" ht="27" customHeight="1">
      <c r="A62" s="68">
        <v>242358</v>
      </c>
      <c r="B62" s="135" t="s">
        <v>157</v>
      </c>
      <c r="C62" s="136" t="s">
        <v>158</v>
      </c>
      <c r="D62" s="69" t="s">
        <v>59</v>
      </c>
      <c r="E62" s="70" t="s">
        <v>144</v>
      </c>
      <c r="F62" s="71" t="s">
        <v>144</v>
      </c>
      <c r="G62" s="41" t="s">
        <v>67</v>
      </c>
      <c r="H62" s="72" t="s">
        <v>61</v>
      </c>
      <c r="I62" s="110">
        <v>700</v>
      </c>
      <c r="J62" s="74">
        <v>0</v>
      </c>
      <c r="K62" s="73">
        <v>0</v>
      </c>
      <c r="L62" s="88">
        <v>700</v>
      </c>
      <c r="M62" s="88">
        <v>700</v>
      </c>
      <c r="N62" s="76">
        <v>700</v>
      </c>
      <c r="O62" s="68" t="s">
        <v>112</v>
      </c>
    </row>
    <row r="63" spans="1:16" s="27" customFormat="1" ht="27" customHeight="1">
      <c r="A63" s="68">
        <v>242358</v>
      </c>
      <c r="B63" s="135" t="s">
        <v>159</v>
      </c>
      <c r="C63" s="136" t="s">
        <v>160</v>
      </c>
      <c r="D63" s="69" t="s">
        <v>59</v>
      </c>
      <c r="E63" s="70" t="s">
        <v>144</v>
      </c>
      <c r="F63" s="71" t="s">
        <v>144</v>
      </c>
      <c r="G63" s="41" t="s">
        <v>67</v>
      </c>
      <c r="H63" s="72" t="s">
        <v>61</v>
      </c>
      <c r="I63" s="110">
        <v>700</v>
      </c>
      <c r="J63" s="74">
        <v>0</v>
      </c>
      <c r="K63" s="73">
        <v>0</v>
      </c>
      <c r="L63" s="87">
        <v>700</v>
      </c>
      <c r="M63" s="87">
        <v>700</v>
      </c>
      <c r="N63" s="76">
        <v>700</v>
      </c>
      <c r="O63" s="68" t="s">
        <v>112</v>
      </c>
      <c r="P63" s="143"/>
    </row>
    <row r="64" spans="1:16" s="55" customFormat="1" ht="27" customHeight="1">
      <c r="A64" s="89">
        <v>23163</v>
      </c>
      <c r="B64" s="137" t="s">
        <v>161</v>
      </c>
      <c r="C64" s="138" t="s">
        <v>162</v>
      </c>
      <c r="D64" s="51" t="s">
        <v>59</v>
      </c>
      <c r="E64" s="51" t="s">
        <v>163</v>
      </c>
      <c r="F64" s="51" t="s">
        <v>163</v>
      </c>
      <c r="G64" s="41" t="s">
        <v>67</v>
      </c>
      <c r="H64" s="51" t="s">
        <v>61</v>
      </c>
      <c r="I64" s="111">
        <v>88</v>
      </c>
      <c r="J64" s="53">
        <v>0</v>
      </c>
      <c r="K64" s="53">
        <v>0</v>
      </c>
      <c r="L64" s="52">
        <v>88</v>
      </c>
      <c r="M64" s="54">
        <v>88</v>
      </c>
      <c r="N64" s="53"/>
      <c r="O64" s="90"/>
    </row>
    <row r="65" spans="1:18" s="55" customFormat="1" ht="27" customHeight="1">
      <c r="A65" s="89">
        <v>23163</v>
      </c>
      <c r="B65" s="137" t="s">
        <v>164</v>
      </c>
      <c r="C65" s="138" t="s">
        <v>165</v>
      </c>
      <c r="D65" s="51" t="s">
        <v>59</v>
      </c>
      <c r="E65" s="51" t="s">
        <v>163</v>
      </c>
      <c r="F65" s="51" t="s">
        <v>163</v>
      </c>
      <c r="G65" s="41" t="s">
        <v>67</v>
      </c>
      <c r="H65" s="51" t="s">
        <v>61</v>
      </c>
      <c r="I65" s="112">
        <v>700</v>
      </c>
      <c r="J65" s="53">
        <v>0</v>
      </c>
      <c r="K65" s="53">
        <v>0</v>
      </c>
      <c r="L65" s="52">
        <v>700</v>
      </c>
      <c r="M65" s="54">
        <v>700</v>
      </c>
      <c r="N65" s="53"/>
      <c r="O65" s="90"/>
    </row>
    <row r="66" spans="1:18" s="55" customFormat="1" ht="27" customHeight="1">
      <c r="A66" s="89">
        <v>23163</v>
      </c>
      <c r="B66" s="137" t="s">
        <v>166</v>
      </c>
      <c r="C66" s="138" t="s">
        <v>167</v>
      </c>
      <c r="D66" s="51" t="s">
        <v>59</v>
      </c>
      <c r="E66" s="51" t="s">
        <v>163</v>
      </c>
      <c r="F66" s="51" t="s">
        <v>163</v>
      </c>
      <c r="G66" s="41" t="s">
        <v>67</v>
      </c>
      <c r="H66" s="51" t="s">
        <v>61</v>
      </c>
      <c r="I66" s="112">
        <v>700</v>
      </c>
      <c r="J66" s="53">
        <v>0</v>
      </c>
      <c r="K66" s="53">
        <v>0</v>
      </c>
      <c r="L66" s="52">
        <v>700</v>
      </c>
      <c r="M66" s="54">
        <v>700</v>
      </c>
      <c r="N66" s="53"/>
      <c r="O66" s="90"/>
    </row>
    <row r="67" spans="1:18" s="55" customFormat="1" ht="27" customHeight="1">
      <c r="A67" s="89">
        <v>23163</v>
      </c>
      <c r="B67" s="137" t="s">
        <v>168</v>
      </c>
      <c r="C67" s="139" t="s">
        <v>169</v>
      </c>
      <c r="D67" s="51" t="s">
        <v>59</v>
      </c>
      <c r="E67" s="51" t="s">
        <v>163</v>
      </c>
      <c r="F67" s="51" t="s">
        <v>163</v>
      </c>
      <c r="G67" s="41" t="s">
        <v>67</v>
      </c>
      <c r="H67" s="51" t="s">
        <v>61</v>
      </c>
      <c r="I67" s="112">
        <v>33</v>
      </c>
      <c r="J67" s="53">
        <v>0</v>
      </c>
      <c r="K67" s="53">
        <v>0</v>
      </c>
      <c r="L67" s="52">
        <v>33</v>
      </c>
      <c r="M67" s="54">
        <v>33</v>
      </c>
      <c r="N67" s="53"/>
      <c r="O67" s="90"/>
    </row>
    <row r="68" spans="1:18" s="55" customFormat="1" ht="27" customHeight="1">
      <c r="A68" s="89">
        <v>23163</v>
      </c>
      <c r="B68" s="137" t="s">
        <v>170</v>
      </c>
      <c r="C68" s="139" t="s">
        <v>171</v>
      </c>
      <c r="D68" s="51" t="s">
        <v>59</v>
      </c>
      <c r="E68" s="51" t="s">
        <v>163</v>
      </c>
      <c r="F68" s="51" t="s">
        <v>163</v>
      </c>
      <c r="G68" s="41" t="s">
        <v>67</v>
      </c>
      <c r="H68" s="51" t="s">
        <v>61</v>
      </c>
      <c r="I68" s="112">
        <v>700</v>
      </c>
      <c r="J68" s="53">
        <v>0</v>
      </c>
      <c r="K68" s="53">
        <v>0</v>
      </c>
      <c r="L68" s="52">
        <v>700</v>
      </c>
      <c r="M68" s="54">
        <v>700</v>
      </c>
      <c r="N68" s="53"/>
      <c r="O68" s="90"/>
    </row>
    <row r="69" spans="1:18" s="55" customFormat="1" ht="27" customHeight="1">
      <c r="A69" s="89">
        <v>23163</v>
      </c>
      <c r="B69" s="137" t="s">
        <v>172</v>
      </c>
      <c r="C69" s="139" t="s">
        <v>173</v>
      </c>
      <c r="D69" s="51" t="s">
        <v>59</v>
      </c>
      <c r="E69" s="51" t="s">
        <v>163</v>
      </c>
      <c r="F69" s="51" t="s">
        <v>163</v>
      </c>
      <c r="G69" s="41" t="s">
        <v>67</v>
      </c>
      <c r="H69" s="51" t="s">
        <v>61</v>
      </c>
      <c r="I69" s="112">
        <v>700</v>
      </c>
      <c r="J69" s="53">
        <v>0</v>
      </c>
      <c r="K69" s="53">
        <v>0</v>
      </c>
      <c r="L69" s="52">
        <v>700</v>
      </c>
      <c r="M69" s="54">
        <v>700</v>
      </c>
      <c r="N69" s="53"/>
      <c r="O69" s="90"/>
    </row>
    <row r="70" spans="1:18" s="55" customFormat="1" ht="27" customHeight="1">
      <c r="A70" s="89">
        <v>23163</v>
      </c>
      <c r="B70" s="137" t="s">
        <v>174</v>
      </c>
      <c r="C70" s="139" t="s">
        <v>175</v>
      </c>
      <c r="D70" s="51" t="s">
        <v>59</v>
      </c>
      <c r="E70" s="51" t="s">
        <v>163</v>
      </c>
      <c r="F70" s="51" t="s">
        <v>163</v>
      </c>
      <c r="G70" s="41" t="s">
        <v>67</v>
      </c>
      <c r="H70" s="51" t="s">
        <v>61</v>
      </c>
      <c r="I70" s="112">
        <v>700</v>
      </c>
      <c r="J70" s="53">
        <v>0</v>
      </c>
      <c r="K70" s="53">
        <v>0</v>
      </c>
      <c r="L70" s="52">
        <v>700</v>
      </c>
      <c r="M70" s="54">
        <v>700</v>
      </c>
      <c r="N70" s="53"/>
      <c r="O70" s="90"/>
    </row>
    <row r="71" spans="1:18" s="55" customFormat="1" ht="27" customHeight="1">
      <c r="A71" s="89">
        <v>23163</v>
      </c>
      <c r="B71" s="137" t="s">
        <v>176</v>
      </c>
      <c r="C71" s="138" t="s">
        <v>177</v>
      </c>
      <c r="D71" s="51" t="s">
        <v>59</v>
      </c>
      <c r="E71" s="51" t="s">
        <v>163</v>
      </c>
      <c r="F71" s="51" t="s">
        <v>163</v>
      </c>
      <c r="G71" s="41" t="s">
        <v>67</v>
      </c>
      <c r="H71" s="51" t="s">
        <v>61</v>
      </c>
      <c r="I71" s="112">
        <v>613</v>
      </c>
      <c r="J71" s="53">
        <v>0</v>
      </c>
      <c r="K71" s="53">
        <v>0</v>
      </c>
      <c r="L71" s="52">
        <v>613</v>
      </c>
      <c r="M71" s="54">
        <v>613</v>
      </c>
      <c r="N71" s="53">
        <v>4234</v>
      </c>
      <c r="O71" s="90"/>
      <c r="R71" s="142"/>
    </row>
    <row r="72" spans="1:18" s="148" customFormat="1" ht="33.75" customHeight="1">
      <c r="A72" s="159">
        <v>242284</v>
      </c>
      <c r="B72" s="149" t="s">
        <v>179</v>
      </c>
      <c r="C72" s="150" t="s">
        <v>180</v>
      </c>
      <c r="D72" s="152" t="s">
        <v>59</v>
      </c>
      <c r="E72" s="152" t="s">
        <v>181</v>
      </c>
      <c r="F72" s="152" t="s">
        <v>181</v>
      </c>
      <c r="G72" s="41" t="s">
        <v>67</v>
      </c>
      <c r="H72" s="51" t="s">
        <v>61</v>
      </c>
      <c r="I72" s="153">
        <v>550</v>
      </c>
      <c r="J72" s="146"/>
      <c r="K72" s="146"/>
      <c r="L72" s="146">
        <f t="shared" ref="L72:L73" si="16">+I72</f>
        <v>550</v>
      </c>
      <c r="M72" s="146"/>
      <c r="N72" s="146"/>
      <c r="O72" s="147" t="s">
        <v>182</v>
      </c>
    </row>
    <row r="73" spans="1:18" s="148" customFormat="1" ht="33.75" customHeight="1">
      <c r="A73" s="159">
        <v>242284</v>
      </c>
      <c r="B73" s="149" t="s">
        <v>185</v>
      </c>
      <c r="C73" s="150" t="s">
        <v>186</v>
      </c>
      <c r="D73" s="152" t="s">
        <v>59</v>
      </c>
      <c r="E73" s="152" t="s">
        <v>181</v>
      </c>
      <c r="F73" s="152" t="s">
        <v>181</v>
      </c>
      <c r="G73" s="41" t="s">
        <v>67</v>
      </c>
      <c r="H73" s="51" t="s">
        <v>61</v>
      </c>
      <c r="I73" s="153">
        <v>334</v>
      </c>
      <c r="J73" s="146"/>
      <c r="K73" s="146"/>
      <c r="L73" s="146">
        <f t="shared" si="16"/>
        <v>334</v>
      </c>
      <c r="M73" s="146"/>
      <c r="N73" s="146"/>
      <c r="O73" s="147" t="s">
        <v>182</v>
      </c>
    </row>
    <row r="74" spans="1:18" s="148" customFormat="1" ht="33.75" customHeight="1">
      <c r="A74" s="159">
        <v>242284</v>
      </c>
      <c r="B74" s="149" t="s">
        <v>183</v>
      </c>
      <c r="C74" s="151" t="s">
        <v>184</v>
      </c>
      <c r="D74" s="152" t="s">
        <v>59</v>
      </c>
      <c r="E74" s="152" t="s">
        <v>181</v>
      </c>
      <c r="F74" s="152" t="s">
        <v>181</v>
      </c>
      <c r="G74" s="41" t="s">
        <v>67</v>
      </c>
      <c r="H74" s="51" t="s">
        <v>61</v>
      </c>
      <c r="I74" s="153">
        <v>700</v>
      </c>
      <c r="J74" s="146"/>
      <c r="K74" s="146"/>
      <c r="L74" s="146">
        <f t="shared" ref="L74:L78" si="17">+I74</f>
        <v>700</v>
      </c>
      <c r="M74" s="146"/>
      <c r="N74" s="146"/>
      <c r="O74" s="147" t="s">
        <v>182</v>
      </c>
    </row>
    <row r="75" spans="1:18" s="148" customFormat="1" ht="34.5" customHeight="1">
      <c r="A75" s="159">
        <v>242275</v>
      </c>
      <c r="B75" s="149" t="s">
        <v>189</v>
      </c>
      <c r="C75" s="157" t="s">
        <v>190</v>
      </c>
      <c r="D75" s="152" t="s">
        <v>59</v>
      </c>
      <c r="E75" s="152" t="s">
        <v>187</v>
      </c>
      <c r="F75" s="152" t="s">
        <v>187</v>
      </c>
      <c r="G75" s="41" t="s">
        <v>67</v>
      </c>
      <c r="H75" s="51" t="s">
        <v>61</v>
      </c>
      <c r="I75" s="156">
        <v>700</v>
      </c>
      <c r="J75" s="154">
        <v>0</v>
      </c>
      <c r="K75" s="154">
        <v>0</v>
      </c>
      <c r="L75" s="154">
        <f t="shared" si="17"/>
        <v>700</v>
      </c>
      <c r="M75" s="154"/>
      <c r="N75" s="155"/>
      <c r="O75" s="158" t="s">
        <v>188</v>
      </c>
    </row>
    <row r="76" spans="1:18" s="148" customFormat="1" ht="34.5" customHeight="1">
      <c r="A76" s="159">
        <v>242275</v>
      </c>
      <c r="B76" s="160" t="s">
        <v>191</v>
      </c>
      <c r="C76" s="157" t="s">
        <v>192</v>
      </c>
      <c r="D76" s="152" t="s">
        <v>59</v>
      </c>
      <c r="E76" s="152" t="s">
        <v>187</v>
      </c>
      <c r="F76" s="152" t="s">
        <v>187</v>
      </c>
      <c r="G76" s="41" t="s">
        <v>67</v>
      </c>
      <c r="H76" s="51" t="s">
        <v>61</v>
      </c>
      <c r="I76" s="156">
        <v>625</v>
      </c>
      <c r="J76" s="154">
        <v>0</v>
      </c>
      <c r="K76" s="154">
        <v>0</v>
      </c>
      <c r="L76" s="154">
        <f t="shared" si="17"/>
        <v>625</v>
      </c>
      <c r="M76" s="154"/>
      <c r="N76" s="155"/>
      <c r="O76" s="158" t="s">
        <v>188</v>
      </c>
    </row>
    <row r="77" spans="1:18" s="148" customFormat="1" ht="34.5" customHeight="1">
      <c r="A77" s="159">
        <v>242275</v>
      </c>
      <c r="B77" s="160" t="s">
        <v>193</v>
      </c>
      <c r="C77" s="157" t="s">
        <v>194</v>
      </c>
      <c r="D77" s="152" t="s">
        <v>59</v>
      </c>
      <c r="E77" s="152" t="s">
        <v>187</v>
      </c>
      <c r="F77" s="152" t="s">
        <v>187</v>
      </c>
      <c r="G77" s="41" t="s">
        <v>67</v>
      </c>
      <c r="H77" s="51" t="s">
        <v>61</v>
      </c>
      <c r="I77" s="156">
        <v>700</v>
      </c>
      <c r="J77" s="154">
        <v>0</v>
      </c>
      <c r="K77" s="154">
        <v>0</v>
      </c>
      <c r="L77" s="154">
        <f t="shared" si="17"/>
        <v>700</v>
      </c>
      <c r="M77" s="154"/>
      <c r="N77" s="155"/>
      <c r="O77" s="158" t="s">
        <v>188</v>
      </c>
    </row>
    <row r="78" spans="1:18" s="148" customFormat="1" ht="34.5" customHeight="1">
      <c r="A78" s="159">
        <v>242275</v>
      </c>
      <c r="B78" s="160" t="s">
        <v>195</v>
      </c>
      <c r="C78" s="157" t="s">
        <v>196</v>
      </c>
      <c r="D78" s="152" t="s">
        <v>59</v>
      </c>
      <c r="E78" s="152" t="s">
        <v>187</v>
      </c>
      <c r="F78" s="152" t="s">
        <v>187</v>
      </c>
      <c r="G78" s="41" t="s">
        <v>67</v>
      </c>
      <c r="H78" s="51" t="s">
        <v>61</v>
      </c>
      <c r="I78" s="156">
        <v>700</v>
      </c>
      <c r="J78" s="154">
        <v>0</v>
      </c>
      <c r="K78" s="154">
        <v>0</v>
      </c>
      <c r="L78" s="154">
        <f t="shared" si="17"/>
        <v>700</v>
      </c>
      <c r="M78" s="154"/>
      <c r="N78" s="155"/>
      <c r="O78" s="158" t="s">
        <v>188</v>
      </c>
    </row>
  </sheetData>
  <mergeCells count="2">
    <mergeCell ref="M1:N1"/>
    <mergeCell ref="M2:N2"/>
  </mergeCells>
  <conditionalFormatting sqref="I5">
    <cfRule type="containsBlanks" dxfId="0" priority="1" stopIfTrue="1">
      <formula>LEN(TRIM(I5))=0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ใบสำคัญจ่าย</vt:lpstr>
      <vt:lpstr>Sheet1</vt:lpstr>
      <vt:lpstr>เช็คKTB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nong_dang</dc:creator>
  <cp:lastModifiedBy>Windows User</cp:lastModifiedBy>
  <cp:lastPrinted>2020-04-29T08:39:25Z</cp:lastPrinted>
  <dcterms:created xsi:type="dcterms:W3CDTF">2018-10-29T03:35:10Z</dcterms:created>
  <dcterms:modified xsi:type="dcterms:W3CDTF">2020-08-25T04:38:42Z</dcterms:modified>
</cp:coreProperties>
</file>