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356" activeTab="0"/>
  </bookViews>
  <sheets>
    <sheet name="ตัวอย่าง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<sst xmlns="http://schemas.openxmlformats.org/spreadsheetml/2006/main" count="52" uniqueCount="42">
  <si>
    <t>ประเภท</t>
  </si>
  <si>
    <t>รายการ</t>
  </si>
  <si>
    <t>รวมราคา</t>
  </si>
  <si>
    <t>ลักษณะกิจกรรม</t>
  </si>
  <si>
    <t>ค่ายวิทยาศาสตร์แบบ 1 วัน (2 ปฏิบัติการ) รวมอาหาร</t>
  </si>
  <si>
    <t>1. ปฏิบัติการวิทยาศาสตร์</t>
  </si>
  <si>
    <t>วัสดุวิทยาศาสตร์</t>
  </si>
  <si>
    <t>วัสดุสำนักงาน</t>
  </si>
  <si>
    <t>วัสดุการเกษตร</t>
  </si>
  <si>
    <t>2.ค่าอาหารว่าง</t>
  </si>
  <si>
    <t>ผู้เข้าร่วมโครงการ</t>
  </si>
  <si>
    <t>หมายเหตุ</t>
  </si>
  <si>
    <t>2 มื้อ</t>
  </si>
  <si>
    <t>เจ้าหน้าที่</t>
  </si>
  <si>
    <t>อาจารย์</t>
  </si>
  <si>
    <t>นักศึกษาช่วยงาน</t>
  </si>
  <si>
    <t>3. อาหารกลางวัน</t>
  </si>
  <si>
    <t>Lab</t>
  </si>
  <si>
    <t>1 มื้อ</t>
  </si>
  <si>
    <t>4. ค่าเอกสาร</t>
  </si>
  <si>
    <t>5. วงเงินสำรอง</t>
  </si>
  <si>
    <t xml:space="preserve">6. อื่น ๆ </t>
  </si>
  <si>
    <t>เอกสารประกอบ</t>
  </si>
  <si>
    <t>ต้นทุนเฉลี่ย/คน</t>
  </si>
  <si>
    <t>จำนวนผู้สมัครเข้าร่วมค่ายฯ ขั้นต่ำ</t>
  </si>
  <si>
    <t>รวมค่าใช้จ่ายทั้งหมด</t>
  </si>
  <si>
    <t>ค่าใช้จ่าย (บาท/หน่วย)</t>
  </si>
  <si>
    <t>จำนวนหน่วย</t>
  </si>
  <si>
    <t xml:space="preserve">รวม </t>
  </si>
  <si>
    <t>คน/ห้อง</t>
  </si>
  <si>
    <t>2 ปฏิบัติการ 1 ห้อง</t>
  </si>
  <si>
    <t>ครั้ง/ชุด</t>
  </si>
  <si>
    <t>1 ชุด</t>
  </si>
  <si>
    <t>กำไร (50%)</t>
  </si>
  <si>
    <t>ค่าบริการขั้นต่ำที่ต้องกำหนด (บาท/ชม.)</t>
  </si>
  <si>
    <t>ค่าสาธารณูปโภค มหาวิทยาลัย (10%)</t>
  </si>
  <si>
    <t>ค่าใช้จ่ายประจำ คณะวิทยาศาสตร์ (10%)</t>
  </si>
  <si>
    <t>งบสำรอง คณะวิทยาศาสตร์  (5%)</t>
  </si>
  <si>
    <t>ค่าบริหารศูนย์บริการวิชาการฯ /หลักสูตร (5%)</t>
  </si>
  <si>
    <t>เงินรายได้คงเหลือ (ต้นสังกัด) (70%) (บาท)</t>
  </si>
  <si>
    <t>กำไรสุทธิ (หักต้นทุน)</t>
  </si>
  <si>
    <t>ค่าบริการ (ตามประกาศ)  (บาท)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</si>
</sst>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Calibri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0" fontId="43" fillId="0" borderId="11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19" fillId="33" borderId="11" xfId="0" applyFont="1" applyFill="1" applyBorder="1" applyAlignment="1">
      <alignment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center" vertical="top" wrapText="1"/>
    </xf>
    <xf numFmtId="43" fontId="21" fillId="33" borderId="11" xfId="42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0" fontId="46" fillId="33" borderId="15" xfId="0" applyFont="1" applyFill="1" applyBorder="1" applyAlignment="1">
      <alignment wrapText="1"/>
    </xf>
    <xf numFmtId="43" fontId="21" fillId="33" borderId="11" xfId="42" applyFont="1" applyFill="1" applyBorder="1" applyAlignment="1">
      <alignment wrapText="1"/>
    </xf>
    <xf numFmtId="0" fontId="21" fillId="33" borderId="16" xfId="0" applyFont="1" applyFill="1" applyBorder="1" applyAlignment="1">
      <alignment horizontal="center" vertical="top" wrapText="1"/>
    </xf>
    <xf numFmtId="0" fontId="21" fillId="33" borderId="17" xfId="0" applyFont="1" applyFill="1" applyBorder="1" applyAlignment="1">
      <alignment horizontal="center" vertical="top" wrapText="1"/>
    </xf>
    <xf numFmtId="0" fontId="21" fillId="33" borderId="18" xfId="0" applyFont="1" applyFill="1" applyBorder="1" applyAlignment="1">
      <alignment horizontal="center" vertical="top" wrapText="1"/>
    </xf>
    <xf numFmtId="0" fontId="21" fillId="34" borderId="11" xfId="0" applyFont="1" applyFill="1" applyBorder="1" applyAlignment="1">
      <alignment horizontal="center" vertical="center" wrapText="1"/>
    </xf>
    <xf numFmtId="168" fontId="47" fillId="34" borderId="11" xfId="0" applyNumberFormat="1" applyFont="1" applyFill="1" applyBorder="1" applyAlignment="1">
      <alignment/>
    </xf>
    <xf numFmtId="0" fontId="21" fillId="35" borderId="11" xfId="0" applyFont="1" applyFill="1" applyBorder="1" applyAlignment="1">
      <alignment horizontal="center" vertical="top" wrapText="1"/>
    </xf>
    <xf numFmtId="168" fontId="21" fillId="35" borderId="11" xfId="0" applyNumberFormat="1" applyFont="1" applyFill="1" applyBorder="1" applyAlignment="1">
      <alignment/>
    </xf>
    <xf numFmtId="0" fontId="21" fillId="36" borderId="11" xfId="0" applyFont="1" applyFill="1" applyBorder="1" applyAlignment="1">
      <alignment horizontal="center" vertical="top" wrapText="1"/>
    </xf>
    <xf numFmtId="168" fontId="21" fillId="37" borderId="11" xfId="0" applyNumberFormat="1" applyFont="1" applyFill="1" applyBorder="1" applyAlignment="1">
      <alignment/>
    </xf>
    <xf numFmtId="0" fontId="21" fillId="38" borderId="11" xfId="0" applyFont="1" applyFill="1" applyBorder="1" applyAlignment="1">
      <alignment horizontal="center" vertical="top" wrapText="1"/>
    </xf>
    <xf numFmtId="168" fontId="21" fillId="38" borderId="11" xfId="0" applyNumberFormat="1" applyFont="1" applyFill="1" applyBorder="1" applyAlignment="1">
      <alignment/>
    </xf>
    <xf numFmtId="43" fontId="21" fillId="38" borderId="11" xfId="0" applyNumberFormat="1" applyFont="1" applyFill="1" applyBorder="1" applyAlignment="1">
      <alignment/>
    </xf>
    <xf numFmtId="0" fontId="21" fillId="39" borderId="11" xfId="0" applyFont="1" applyFill="1" applyBorder="1" applyAlignment="1">
      <alignment horizontal="center" vertical="top" wrapText="1"/>
    </xf>
    <xf numFmtId="168" fontId="21" fillId="39" borderId="11" xfId="0" applyNumberFormat="1" applyFont="1" applyFill="1" applyBorder="1" applyAlignment="1">
      <alignment/>
    </xf>
    <xf numFmtId="0" fontId="21" fillId="40" borderId="11" xfId="0" applyFont="1" applyFill="1" applyBorder="1" applyAlignment="1">
      <alignment horizontal="center" vertical="top" wrapText="1"/>
    </xf>
    <xf numFmtId="168" fontId="21" fillId="40" borderId="11" xfId="0" applyNumberFormat="1" applyFont="1" applyFill="1" applyBorder="1" applyAlignment="1">
      <alignment/>
    </xf>
    <xf numFmtId="0" fontId="43" fillId="41" borderId="12" xfId="0" applyFont="1" applyFill="1" applyBorder="1" applyAlignment="1">
      <alignment horizontal="center" wrapText="1"/>
    </xf>
    <xf numFmtId="0" fontId="43" fillId="41" borderId="13" xfId="0" applyFont="1" applyFill="1" applyBorder="1" applyAlignment="1">
      <alignment horizontal="center" wrapText="1"/>
    </xf>
    <xf numFmtId="0" fontId="43" fillId="41" borderId="1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zoomScalePageLayoutView="0" workbookViewId="0" topLeftCell="A7">
      <selection activeCell="L23" sqref="L23"/>
    </sheetView>
  </sheetViews>
  <sheetFormatPr defaultColWidth="9.28125" defaultRowHeight="15"/>
  <cols>
    <col min="1" max="1" width="16.28125" style="1" customWidth="1"/>
    <col min="2" max="2" width="22.28125" style="2" customWidth="1"/>
    <col min="3" max="3" width="10.7109375" style="2" customWidth="1"/>
    <col min="4" max="5" width="6.28125" style="3" customWidth="1"/>
    <col min="6" max="6" width="11.28125" style="3" customWidth="1"/>
    <col min="7" max="7" width="9.28125" style="4" customWidth="1"/>
    <col min="8" max="8" width="12.8515625" style="5" bestFit="1" customWidth="1"/>
    <col min="9" max="9" width="19.7109375" style="2" customWidth="1"/>
    <col min="10" max="251" width="9.140625" style="2" customWidth="1"/>
    <col min="252" max="252" width="17.00390625" style="2" customWidth="1"/>
    <col min="253" max="253" width="27.7109375" style="2" customWidth="1"/>
    <col min="254" max="254" width="9.28125" style="2" bestFit="1" customWidth="1"/>
    <col min="255" max="16384" width="9.28125" style="2" customWidth="1"/>
  </cols>
  <sheetData>
    <row r="2" spans="1:9" s="8" customFormat="1" ht="24.75" customHeight="1">
      <c r="A2" s="6" t="s">
        <v>3</v>
      </c>
      <c r="B2" s="7" t="s">
        <v>4</v>
      </c>
      <c r="C2" s="7"/>
      <c r="D2" s="7"/>
      <c r="E2" s="7"/>
      <c r="F2" s="7"/>
      <c r="G2" s="7"/>
      <c r="H2" s="7"/>
      <c r="I2" s="7"/>
    </row>
    <row r="3" spans="1:9" s="13" customFormat="1" ht="25.5" customHeight="1">
      <c r="A3" s="9" t="s">
        <v>0</v>
      </c>
      <c r="B3" s="9" t="s">
        <v>1</v>
      </c>
      <c r="C3" s="9" t="s">
        <v>26</v>
      </c>
      <c r="D3" s="10" t="s">
        <v>27</v>
      </c>
      <c r="E3" s="10"/>
      <c r="F3" s="10"/>
      <c r="G3" s="10"/>
      <c r="H3" s="11" t="s">
        <v>2</v>
      </c>
      <c r="I3" s="12" t="s">
        <v>11</v>
      </c>
    </row>
    <row r="4" spans="1:9" s="13" customFormat="1" ht="25.5" customHeight="1">
      <c r="A4" s="9"/>
      <c r="B4" s="9"/>
      <c r="C4" s="9"/>
      <c r="D4" s="14" t="s">
        <v>17</v>
      </c>
      <c r="E4" s="14" t="s">
        <v>31</v>
      </c>
      <c r="F4" s="14" t="s">
        <v>29</v>
      </c>
      <c r="G4" s="15" t="s">
        <v>28</v>
      </c>
      <c r="H4" s="11"/>
      <c r="I4" s="12"/>
    </row>
    <row r="5" spans="1:9" ht="22.5" customHeight="1">
      <c r="A5" s="16" t="s">
        <v>5</v>
      </c>
      <c r="B5" s="17" t="s">
        <v>6</v>
      </c>
      <c r="C5" s="18">
        <v>2000</v>
      </c>
      <c r="D5" s="19">
        <v>2</v>
      </c>
      <c r="E5" s="19">
        <v>1</v>
      </c>
      <c r="F5" s="19">
        <v>1</v>
      </c>
      <c r="G5" s="20">
        <f>D5*E5*F5</f>
        <v>2</v>
      </c>
      <c r="H5" s="21">
        <f>C5*G5</f>
        <v>4000</v>
      </c>
      <c r="I5" s="17" t="s">
        <v>30</v>
      </c>
    </row>
    <row r="6" spans="1:9" ht="21">
      <c r="A6" s="16"/>
      <c r="B6" s="17" t="s">
        <v>7</v>
      </c>
      <c r="C6" s="18">
        <v>500</v>
      </c>
      <c r="D6" s="19">
        <v>2</v>
      </c>
      <c r="E6" s="19">
        <v>1</v>
      </c>
      <c r="F6" s="19">
        <v>1</v>
      </c>
      <c r="G6" s="20">
        <f aca="true" t="shared" si="0" ref="G6:G11">D6*E6*F6</f>
        <v>2</v>
      </c>
      <c r="H6" s="21">
        <f aca="true" t="shared" si="1" ref="H6:H22">C6*G6</f>
        <v>1000</v>
      </c>
      <c r="I6" s="17" t="s">
        <v>30</v>
      </c>
    </row>
    <row r="7" spans="1:9" ht="21">
      <c r="A7" s="16"/>
      <c r="B7" s="17" t="s">
        <v>8</v>
      </c>
      <c r="C7" s="18">
        <v>200</v>
      </c>
      <c r="D7" s="19">
        <v>2</v>
      </c>
      <c r="E7" s="19">
        <v>1</v>
      </c>
      <c r="F7" s="19">
        <v>1</v>
      </c>
      <c r="G7" s="20">
        <f t="shared" si="0"/>
        <v>2</v>
      </c>
      <c r="H7" s="21">
        <f t="shared" si="1"/>
        <v>400</v>
      </c>
      <c r="I7" s="17" t="s">
        <v>30</v>
      </c>
    </row>
    <row r="8" spans="1:9" ht="21">
      <c r="A8" s="16"/>
      <c r="B8" s="17"/>
      <c r="C8" s="17"/>
      <c r="D8" s="19"/>
      <c r="E8" s="19"/>
      <c r="F8" s="19"/>
      <c r="G8" s="20">
        <f t="shared" si="0"/>
        <v>0</v>
      </c>
      <c r="H8" s="21">
        <f t="shared" si="1"/>
        <v>0</v>
      </c>
      <c r="I8" s="17"/>
    </row>
    <row r="9" spans="1:9" ht="21">
      <c r="A9" s="16"/>
      <c r="B9" s="17"/>
      <c r="C9" s="17"/>
      <c r="D9" s="19"/>
      <c r="E9" s="19"/>
      <c r="F9" s="19"/>
      <c r="G9" s="20">
        <f t="shared" si="0"/>
        <v>0</v>
      </c>
      <c r="H9" s="21">
        <f t="shared" si="1"/>
        <v>0</v>
      </c>
      <c r="I9" s="17"/>
    </row>
    <row r="10" spans="1:9" ht="21">
      <c r="A10" s="16"/>
      <c r="B10" s="17"/>
      <c r="C10" s="17"/>
      <c r="D10" s="19"/>
      <c r="E10" s="19"/>
      <c r="F10" s="19"/>
      <c r="G10" s="20">
        <f t="shared" si="0"/>
        <v>0</v>
      </c>
      <c r="H10" s="21">
        <f t="shared" si="1"/>
        <v>0</v>
      </c>
      <c r="I10" s="17"/>
    </row>
    <row r="11" spans="1:9" ht="21">
      <c r="A11" s="16"/>
      <c r="B11" s="17"/>
      <c r="C11" s="17"/>
      <c r="D11" s="19"/>
      <c r="E11" s="19"/>
      <c r="F11" s="19"/>
      <c r="G11" s="20">
        <f t="shared" si="0"/>
        <v>0</v>
      </c>
      <c r="H11" s="21">
        <f t="shared" si="1"/>
        <v>0</v>
      </c>
      <c r="I11" s="17"/>
    </row>
    <row r="12" spans="1:9" ht="21">
      <c r="A12" s="22" t="s">
        <v>9</v>
      </c>
      <c r="B12" s="23" t="s">
        <v>10</v>
      </c>
      <c r="C12" s="17">
        <v>30</v>
      </c>
      <c r="D12" s="48"/>
      <c r="E12" s="19">
        <v>2</v>
      </c>
      <c r="F12" s="19">
        <v>60</v>
      </c>
      <c r="G12" s="20">
        <f>E12*F12</f>
        <v>120</v>
      </c>
      <c r="H12" s="21">
        <f t="shared" si="1"/>
        <v>3600</v>
      </c>
      <c r="I12" s="17" t="s">
        <v>12</v>
      </c>
    </row>
    <row r="13" spans="1:9" ht="21">
      <c r="A13" s="24"/>
      <c r="B13" s="23" t="s">
        <v>14</v>
      </c>
      <c r="C13" s="17">
        <v>25</v>
      </c>
      <c r="D13" s="49"/>
      <c r="E13" s="19">
        <v>2</v>
      </c>
      <c r="F13" s="19">
        <v>10</v>
      </c>
      <c r="G13" s="20">
        <f aca="true" t="shared" si="2" ref="G13:G22">E13*F13</f>
        <v>20</v>
      </c>
      <c r="H13" s="21">
        <f t="shared" si="1"/>
        <v>500</v>
      </c>
      <c r="I13" s="17" t="s">
        <v>12</v>
      </c>
    </row>
    <row r="14" spans="1:9" ht="21">
      <c r="A14" s="24"/>
      <c r="B14" s="23" t="s">
        <v>15</v>
      </c>
      <c r="C14" s="17">
        <v>25</v>
      </c>
      <c r="D14" s="49"/>
      <c r="E14" s="19">
        <v>2</v>
      </c>
      <c r="F14" s="19">
        <v>20</v>
      </c>
      <c r="G14" s="20">
        <f t="shared" si="2"/>
        <v>40</v>
      </c>
      <c r="H14" s="21">
        <f t="shared" si="1"/>
        <v>1000</v>
      </c>
      <c r="I14" s="17" t="s">
        <v>12</v>
      </c>
    </row>
    <row r="15" spans="1:9" ht="21">
      <c r="A15" s="25"/>
      <c r="B15" s="23" t="s">
        <v>13</v>
      </c>
      <c r="C15" s="17">
        <v>25</v>
      </c>
      <c r="D15" s="49"/>
      <c r="E15" s="19">
        <v>2</v>
      </c>
      <c r="F15" s="19">
        <v>5</v>
      </c>
      <c r="G15" s="20">
        <f t="shared" si="2"/>
        <v>10</v>
      </c>
      <c r="H15" s="21">
        <f t="shared" si="1"/>
        <v>250</v>
      </c>
      <c r="I15" s="17"/>
    </row>
    <row r="16" spans="1:9" ht="21">
      <c r="A16" s="22" t="s">
        <v>16</v>
      </c>
      <c r="B16" s="23" t="s">
        <v>10</v>
      </c>
      <c r="C16" s="17">
        <v>60</v>
      </c>
      <c r="D16" s="49"/>
      <c r="E16" s="19">
        <v>1</v>
      </c>
      <c r="F16" s="19">
        <v>60</v>
      </c>
      <c r="G16" s="20">
        <f>E16*F16</f>
        <v>60</v>
      </c>
      <c r="H16" s="21">
        <f t="shared" si="1"/>
        <v>3600</v>
      </c>
      <c r="I16" s="17" t="s">
        <v>18</v>
      </c>
    </row>
    <row r="17" spans="1:9" ht="21">
      <c r="A17" s="24"/>
      <c r="B17" s="23" t="s">
        <v>14</v>
      </c>
      <c r="C17" s="17">
        <v>60</v>
      </c>
      <c r="D17" s="49"/>
      <c r="E17" s="19">
        <v>1</v>
      </c>
      <c r="F17" s="19">
        <v>10</v>
      </c>
      <c r="G17" s="20">
        <f t="shared" si="2"/>
        <v>10</v>
      </c>
      <c r="H17" s="21">
        <f t="shared" si="1"/>
        <v>600</v>
      </c>
      <c r="I17" s="17" t="s">
        <v>18</v>
      </c>
    </row>
    <row r="18" spans="1:9" ht="21">
      <c r="A18" s="24"/>
      <c r="B18" s="23" t="s">
        <v>15</v>
      </c>
      <c r="C18" s="17">
        <v>60</v>
      </c>
      <c r="D18" s="49"/>
      <c r="E18" s="19">
        <v>1</v>
      </c>
      <c r="F18" s="19">
        <v>20</v>
      </c>
      <c r="G18" s="20">
        <f t="shared" si="2"/>
        <v>20</v>
      </c>
      <c r="H18" s="21">
        <f t="shared" si="1"/>
        <v>1200</v>
      </c>
      <c r="I18" s="17" t="s">
        <v>18</v>
      </c>
    </row>
    <row r="19" spans="1:9" ht="21">
      <c r="A19" s="25"/>
      <c r="B19" s="23" t="s">
        <v>13</v>
      </c>
      <c r="C19" s="17">
        <v>60</v>
      </c>
      <c r="D19" s="49"/>
      <c r="E19" s="19">
        <v>1</v>
      </c>
      <c r="F19" s="19">
        <v>5</v>
      </c>
      <c r="G19" s="20">
        <f t="shared" si="2"/>
        <v>5</v>
      </c>
      <c r="H19" s="21">
        <f t="shared" si="1"/>
        <v>300</v>
      </c>
      <c r="I19" s="17"/>
    </row>
    <row r="20" spans="1:9" ht="21">
      <c r="A20" s="23" t="s">
        <v>19</v>
      </c>
      <c r="B20" s="23" t="s">
        <v>22</v>
      </c>
      <c r="C20" s="17">
        <v>30</v>
      </c>
      <c r="D20" s="49"/>
      <c r="E20" s="19">
        <v>1</v>
      </c>
      <c r="F20" s="19">
        <v>100</v>
      </c>
      <c r="G20" s="20">
        <f t="shared" si="2"/>
        <v>100</v>
      </c>
      <c r="H20" s="21">
        <f t="shared" si="1"/>
        <v>3000</v>
      </c>
      <c r="I20" s="17" t="s">
        <v>32</v>
      </c>
    </row>
    <row r="21" spans="1:9" ht="21">
      <c r="A21" s="23" t="s">
        <v>20</v>
      </c>
      <c r="B21" s="23"/>
      <c r="C21" s="17"/>
      <c r="D21" s="49"/>
      <c r="E21" s="19"/>
      <c r="F21" s="19"/>
      <c r="G21" s="20">
        <f t="shared" si="2"/>
        <v>0</v>
      </c>
      <c r="H21" s="21">
        <f t="shared" si="1"/>
        <v>0</v>
      </c>
      <c r="I21" s="17"/>
    </row>
    <row r="22" spans="1:9" ht="21">
      <c r="A22" s="26" t="s">
        <v>21</v>
      </c>
      <c r="B22" s="17"/>
      <c r="C22" s="17"/>
      <c r="D22" s="50"/>
      <c r="E22" s="19"/>
      <c r="F22" s="19"/>
      <c r="G22" s="20">
        <f t="shared" si="2"/>
        <v>0</v>
      </c>
      <c r="H22" s="21">
        <f t="shared" si="1"/>
        <v>0</v>
      </c>
      <c r="I22" s="17"/>
    </row>
    <row r="23" spans="1:9" ht="24">
      <c r="A23" s="27" t="s">
        <v>25</v>
      </c>
      <c r="B23" s="27"/>
      <c r="C23" s="27"/>
      <c r="D23" s="27"/>
      <c r="E23" s="27"/>
      <c r="F23" s="27"/>
      <c r="G23" s="27"/>
      <c r="H23" s="28">
        <f>SUM(H5:H22)</f>
        <v>19450</v>
      </c>
      <c r="I23" s="17"/>
    </row>
    <row r="24" spans="1:9" ht="26.25" customHeight="1">
      <c r="A24" s="27" t="s">
        <v>24</v>
      </c>
      <c r="B24" s="27"/>
      <c r="C24" s="27"/>
      <c r="D24" s="27"/>
      <c r="E24" s="27"/>
      <c r="F24" s="29">
        <v>60</v>
      </c>
      <c r="G24" s="30">
        <f>SUM(D24:F24)</f>
        <v>60</v>
      </c>
      <c r="H24" s="31">
        <f>1*G24</f>
        <v>60</v>
      </c>
      <c r="I24" s="17"/>
    </row>
    <row r="25" spans="1:9" ht="24">
      <c r="A25" s="32" t="s">
        <v>23</v>
      </c>
      <c r="B25" s="33"/>
      <c r="C25" s="33"/>
      <c r="D25" s="33"/>
      <c r="E25" s="33"/>
      <c r="F25" s="33"/>
      <c r="G25" s="34"/>
      <c r="H25" s="28">
        <f>H23/H24</f>
        <v>324.1666666666667</v>
      </c>
      <c r="I25" s="17"/>
    </row>
    <row r="26" spans="2:8" ht="24">
      <c r="B26" s="35" t="s">
        <v>33</v>
      </c>
      <c r="C26" s="35"/>
      <c r="D26" s="35"/>
      <c r="E26" s="35"/>
      <c r="F26" s="35"/>
      <c r="G26" s="35"/>
      <c r="H26" s="36">
        <f>H25*0.5</f>
        <v>162.08333333333334</v>
      </c>
    </row>
    <row r="27" spans="2:8" ht="24">
      <c r="B27" s="37" t="s">
        <v>34</v>
      </c>
      <c r="C27" s="37"/>
      <c r="D27" s="37"/>
      <c r="E27" s="37"/>
      <c r="F27" s="37"/>
      <c r="G27" s="37"/>
      <c r="H27" s="38">
        <f>H25+H26</f>
        <v>486.25</v>
      </c>
    </row>
    <row r="28" spans="2:8" ht="24">
      <c r="B28" s="39" t="s">
        <v>41</v>
      </c>
      <c r="C28" s="39"/>
      <c r="D28" s="39"/>
      <c r="E28" s="39"/>
      <c r="F28" s="39"/>
      <c r="G28" s="39"/>
      <c r="H28" s="40">
        <v>500</v>
      </c>
    </row>
    <row r="29" spans="2:8" ht="24">
      <c r="B29" s="41" t="s">
        <v>35</v>
      </c>
      <c r="C29" s="41"/>
      <c r="D29" s="41"/>
      <c r="E29" s="41"/>
      <c r="F29" s="41"/>
      <c r="G29" s="41"/>
      <c r="H29" s="42">
        <f>0.1*H28</f>
        <v>50</v>
      </c>
    </row>
    <row r="30" spans="2:8" ht="24">
      <c r="B30" s="41" t="s">
        <v>36</v>
      </c>
      <c r="C30" s="41"/>
      <c r="D30" s="41"/>
      <c r="E30" s="41"/>
      <c r="F30" s="41"/>
      <c r="G30" s="41"/>
      <c r="H30" s="43">
        <f>0.1*H28</f>
        <v>50</v>
      </c>
    </row>
    <row r="31" spans="2:8" ht="24">
      <c r="B31" s="41" t="s">
        <v>37</v>
      </c>
      <c r="C31" s="41"/>
      <c r="D31" s="41"/>
      <c r="E31" s="41"/>
      <c r="F31" s="41"/>
      <c r="G31" s="41"/>
      <c r="H31" s="42">
        <f>0.05*H28</f>
        <v>25</v>
      </c>
    </row>
    <row r="32" spans="2:8" ht="24">
      <c r="B32" s="41" t="s">
        <v>38</v>
      </c>
      <c r="C32" s="41"/>
      <c r="D32" s="41"/>
      <c r="E32" s="41"/>
      <c r="F32" s="41"/>
      <c r="G32" s="41"/>
      <c r="H32" s="42">
        <f>0.05*H28</f>
        <v>25</v>
      </c>
    </row>
    <row r="33" spans="2:8" ht="24">
      <c r="B33" s="44" t="s">
        <v>39</v>
      </c>
      <c r="C33" s="44"/>
      <c r="D33" s="44"/>
      <c r="E33" s="44"/>
      <c r="F33" s="44"/>
      <c r="G33" s="44"/>
      <c r="H33" s="45">
        <f>H28-H29-H31-H32</f>
        <v>400</v>
      </c>
    </row>
    <row r="34" spans="2:8" ht="24">
      <c r="B34" s="46" t="s">
        <v>40</v>
      </c>
      <c r="C34" s="46"/>
      <c r="D34" s="46"/>
      <c r="E34" s="46"/>
      <c r="F34" s="46"/>
      <c r="G34" s="46"/>
      <c r="H34" s="47">
        <f>H33-H25</f>
        <v>75.83333333333331</v>
      </c>
    </row>
  </sheetData>
  <sheetProtection/>
  <mergeCells count="23">
    <mergeCell ref="B31:G31"/>
    <mergeCell ref="B32:G32"/>
    <mergeCell ref="B33:G33"/>
    <mergeCell ref="B34:G34"/>
    <mergeCell ref="D12:D22"/>
    <mergeCell ref="B26:G26"/>
    <mergeCell ref="B27:G27"/>
    <mergeCell ref="B28:G28"/>
    <mergeCell ref="B29:G29"/>
    <mergeCell ref="B30:G30"/>
    <mergeCell ref="A24:E24"/>
    <mergeCell ref="B2:I2"/>
    <mergeCell ref="A5:A11"/>
    <mergeCell ref="A23:G23"/>
    <mergeCell ref="A3:A4"/>
    <mergeCell ref="B3:B4"/>
    <mergeCell ref="A25:G25"/>
    <mergeCell ref="C3:C4"/>
    <mergeCell ref="D3:G3"/>
    <mergeCell ref="H3:H4"/>
    <mergeCell ref="I3:I4"/>
    <mergeCell ref="A12:A15"/>
    <mergeCell ref="A16:A19"/>
  </mergeCells>
  <printOptions/>
  <pageMargins left="0.7" right="0.3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2020-09-23T02:49:59Z</cp:lastPrinted>
  <dcterms:created xsi:type="dcterms:W3CDTF">2015-12-24T07:36:54Z</dcterms:created>
  <dcterms:modified xsi:type="dcterms:W3CDTF">2022-09-14T00:46:38Z</dcterms:modified>
  <cp:category/>
  <cp:version/>
  <cp:contentType/>
  <cp:contentStatus/>
</cp:coreProperties>
</file>